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mplopes01\Documents\1_Geral\Originais\Boletins\Segurex\"/>
    </mc:Choice>
  </mc:AlternateContent>
  <bookViews>
    <workbookView xWindow="-15" yWindow="4635" windowWidth="17340" windowHeight="4695"/>
  </bookViews>
  <sheets>
    <sheet name="Mov. Materiais" sheetId="1" r:id="rId1"/>
    <sheet name="T1" sheetId="4" state="hidden" r:id="rId2"/>
    <sheet name="T2" sheetId="5" state="hidden" r:id="rId3"/>
  </sheets>
  <definedNames>
    <definedName name="_xlnm.Print_Area" localSheetId="0">'Mov. Materiais'!$A$1:$S$69</definedName>
  </definedNames>
  <calcPr calcId="171027"/>
</workbook>
</file>

<file path=xl/calcChain.xml><?xml version="1.0" encoding="utf-8"?>
<calcChain xmlns="http://schemas.openxmlformats.org/spreadsheetml/2006/main">
  <c r="W1" i="1" l="1"/>
  <c r="A5" i="1"/>
  <c r="P56" i="1"/>
  <c r="Q47" i="1"/>
  <c r="Q39" i="1"/>
  <c r="Q37" i="1"/>
  <c r="Q35" i="1"/>
  <c r="A1" i="5"/>
  <c r="A18" i="5" s="1"/>
  <c r="C22" i="1" s="1"/>
  <c r="A1" i="4"/>
  <c r="C16" i="4"/>
  <c r="B61" i="1" s="1"/>
  <c r="I11" i="4"/>
  <c r="F20" i="1" s="1"/>
  <c r="I1" i="4"/>
  <c r="D18" i="1" s="1"/>
  <c r="A7" i="4"/>
  <c r="M35" i="1" s="1"/>
  <c r="G26" i="4"/>
  <c r="C10" i="1" s="1"/>
  <c r="C11" i="4"/>
  <c r="A17" i="4"/>
  <c r="Q34" i="1" s="1"/>
  <c r="A12" i="4"/>
  <c r="N64" i="1" s="1"/>
  <c r="C6" i="4"/>
  <c r="I26" i="4"/>
  <c r="I28" i="1" s="1"/>
  <c r="G21" i="4"/>
  <c r="J59" i="1" s="1"/>
  <c r="A4" i="4"/>
  <c r="K26" i="4"/>
  <c r="M28" i="1" s="1"/>
  <c r="K16" i="4"/>
  <c r="C47" i="1" s="1"/>
  <c r="K6" i="4"/>
  <c r="C37" i="1" s="1"/>
  <c r="I6" i="4"/>
  <c r="I18" i="1" s="1"/>
  <c r="I16" i="4"/>
  <c r="K20" i="1" s="1"/>
  <c r="G6" i="4"/>
  <c r="C34" i="1" s="1"/>
  <c r="E26" i="4"/>
  <c r="J58" i="1" s="1"/>
  <c r="E16" i="4"/>
  <c r="C25" i="1" s="1"/>
  <c r="C1" i="4"/>
  <c r="K31" i="4"/>
  <c r="O28" i="1" s="1"/>
  <c r="K21" i="4"/>
  <c r="K28" i="1" s="1"/>
  <c r="K11" i="4"/>
  <c r="K1" i="4"/>
  <c r="C35" i="1" s="1"/>
  <c r="I21" i="4"/>
  <c r="G11" i="4"/>
  <c r="D28" i="1" s="1"/>
  <c r="G1" i="4"/>
  <c r="A2" i="1" s="1"/>
  <c r="E11" i="4"/>
  <c r="C13" i="1" s="1"/>
  <c r="G16" i="4"/>
  <c r="J56" i="1" s="1"/>
  <c r="E6" i="4"/>
  <c r="B67" i="1" s="1"/>
  <c r="E21" i="4"/>
  <c r="J8" i="1" s="1"/>
  <c r="E1" i="4"/>
  <c r="A4" i="1" s="1"/>
  <c r="C64" i="1"/>
  <c r="C39" i="1"/>
  <c r="L34" i="1"/>
  <c r="C9" i="1"/>
  <c r="B66" i="1"/>
  <c r="M37" i="1"/>
  <c r="Q55" i="1" l="1"/>
  <c r="Q56" i="1" s="1"/>
  <c r="Q57" i="1" s="1"/>
  <c r="Q58" i="1" s="1"/>
  <c r="Q59" i="1" s="1"/>
  <c r="A13" i="5"/>
  <c r="C16" i="1" s="1"/>
  <c r="A8" i="5"/>
  <c r="C14" i="1" s="1"/>
  <c r="A38" i="5"/>
  <c r="C49" i="1" s="1"/>
  <c r="A43" i="5"/>
  <c r="D61" i="1" s="1"/>
  <c r="A23" i="5"/>
  <c r="C41" i="1" s="1"/>
  <c r="A3" i="5"/>
  <c r="A6" i="1" s="1"/>
  <c r="A33" i="5"/>
  <c r="C26" i="1" s="1"/>
  <c r="A28" i="5"/>
  <c r="C44" i="1" s="1"/>
  <c r="M39" i="1"/>
</calcChain>
</file>

<file path=xl/sharedStrings.xml><?xml version="1.0" encoding="utf-8"?>
<sst xmlns="http://schemas.openxmlformats.org/spreadsheetml/2006/main" count="195" uniqueCount="184">
  <si>
    <t>Português</t>
  </si>
  <si>
    <t>EMPILHADORES</t>
  </si>
  <si>
    <t>Peso:</t>
  </si>
  <si>
    <t>Dias úteis das 08H00 - 20H00</t>
  </si>
  <si>
    <t>English</t>
  </si>
  <si>
    <t>FORK LIFTS</t>
  </si>
  <si>
    <t>Weight:</t>
  </si>
  <si>
    <t>Español</t>
  </si>
  <si>
    <t>CARRETILLAS ELEVADORAS</t>
  </si>
  <si>
    <t>Días Laborales de 08H00 - 20H00</t>
  </si>
  <si>
    <t>Assinatura:</t>
  </si>
  <si>
    <t>Largura:</t>
  </si>
  <si>
    <t>GRUAS</t>
  </si>
  <si>
    <t>Signature:</t>
  </si>
  <si>
    <t>Width:</t>
  </si>
  <si>
    <t>Dias úteis e Sábados das 20H00 - 08H00</t>
  </si>
  <si>
    <t>Campos Obrigatórios</t>
  </si>
  <si>
    <t>CRANES</t>
  </si>
  <si>
    <t>Firma:</t>
  </si>
  <si>
    <t>Anchura:</t>
  </si>
  <si>
    <t>Required Fields</t>
  </si>
  <si>
    <t>GRÚAS</t>
  </si>
  <si>
    <t>Campos Obligatórios</t>
  </si>
  <si>
    <t>Data:</t>
  </si>
  <si>
    <t>Altura:</t>
  </si>
  <si>
    <t>Date:</t>
  </si>
  <si>
    <t>Heigh:</t>
  </si>
  <si>
    <t>Domingos e Feriados</t>
  </si>
  <si>
    <t>Nº Contribuinte:</t>
  </si>
  <si>
    <t>Fecha:</t>
  </si>
  <si>
    <t>Sundays and Holidays</t>
  </si>
  <si>
    <t>Domingos y Días Festivos</t>
  </si>
  <si>
    <t>NIF:</t>
  </si>
  <si>
    <t>Quant.</t>
  </si>
  <si>
    <t>Comprimento:</t>
  </si>
  <si>
    <t>Qty</t>
  </si>
  <si>
    <t>Length:</t>
  </si>
  <si>
    <t>GUARDA DE EMBALAGENS</t>
  </si>
  <si>
    <t>unid.</t>
  </si>
  <si>
    <t>Cant.</t>
  </si>
  <si>
    <t>Largo:</t>
  </si>
  <si>
    <t>STORAGE OF BOXESS / RECIPIENTS</t>
  </si>
  <si>
    <t>unit</t>
  </si>
  <si>
    <t>ALMACENAJE DE EMBALAJES</t>
  </si>
  <si>
    <t>MOVIMENTAÇÃO DE MATERIAIS</t>
  </si>
  <si>
    <t>Data de utilização</t>
  </si>
  <si>
    <t>GOODS HANDLINGS</t>
  </si>
  <si>
    <t>Date of utilization</t>
  </si>
  <si>
    <t>MANIPULACIÓN DE MERCANCÍAS</t>
  </si>
  <si>
    <t>Peso máximo</t>
  </si>
  <si>
    <t>Fecha de utilización</t>
  </si>
  <si>
    <t>Valor</t>
  </si>
  <si>
    <t>Max. Weight</t>
  </si>
  <si>
    <t>Cost</t>
  </si>
  <si>
    <t>Nº Horas</t>
  </si>
  <si>
    <t>Nº Hour</t>
  </si>
  <si>
    <t>Finalidade da utilização</t>
  </si>
  <si>
    <t>Duração da utilização</t>
  </si>
  <si>
    <t>Target utilization</t>
  </si>
  <si>
    <t>Length of utilization</t>
  </si>
  <si>
    <t>Finalidad de utilización</t>
  </si>
  <si>
    <t>Duración de utilización</t>
  </si>
  <si>
    <t>Aluguer de Grua: Serviço a Orçamentar, mediante a apresentação da seguinte informação:</t>
  </si>
  <si>
    <t>Crane Rental: Services to be estimated, by mean of indication of the following information:</t>
  </si>
  <si>
    <t>Alquiler de Grúa: Servicio presupuestado tras la presentación de la siguiente información:</t>
  </si>
  <si>
    <t>Tipo de equipamento a transportar:</t>
  </si>
  <si>
    <t>Type of equipment to be transported:</t>
  </si>
  <si>
    <t>Tipo de equipamiento a transportar:</t>
  </si>
  <si>
    <t>Outras necessidades de equipamento específico, para além da grua e respectivo operador</t>
  </si>
  <si>
    <t>Other specific equipment needs in addition to the crane and its operator</t>
  </si>
  <si>
    <t>Otras necesidades de equipamiento especifico, además de la grúa y respectivo operador</t>
  </si>
  <si>
    <t xml:space="preserve">Preencha o quadro, esta informação é essencial para o tratamento/processamento da vossa requisição. </t>
  </si>
  <si>
    <t>Kindly complete the following table as this information is essential for the due treatment/processing of your requisition.</t>
  </si>
  <si>
    <t>Rellene el cuadro que sigue, esta información es esencial para el proceso de su solicitud.</t>
  </si>
  <si>
    <t>*</t>
  </si>
  <si>
    <t>Euro</t>
  </si>
  <si>
    <t>400 081</t>
  </si>
  <si>
    <t>409 140</t>
  </si>
  <si>
    <t>409 141</t>
  </si>
  <si>
    <t>407 726</t>
  </si>
  <si>
    <t>Sub-Total</t>
  </si>
  <si>
    <t>TOTAL</t>
  </si>
  <si>
    <t xml:space="preserve">   m3</t>
  </si>
  <si>
    <t>ENVIAR PARA:</t>
  </si>
  <si>
    <t>ENVIAR A:</t>
  </si>
  <si>
    <t>F: 00-351-21-892 17 54</t>
  </si>
  <si>
    <t>EMPILHADOR CONVENCIONAL DE 2,5 TONS</t>
  </si>
  <si>
    <t>CONVENTIONAL CRANE 2,5 TONS</t>
  </si>
  <si>
    <t>CARRETILLA CONVENCIONAL DE 2,5 TONS</t>
  </si>
  <si>
    <t>T: 00-351-21-892 13 93</t>
  </si>
  <si>
    <t>SEND TO:</t>
  </si>
  <si>
    <t>COMMERCIAL CONDITIONS FOR STORAGE OF BOXES/RECIPIENTS
Storage Cost includes the entire duration of the event (Setting -Up, Realization and Dismantling). The  number of m3  that will be stored are subject to confirmation on the  premises, therefore the initial request and corresponding estimate may suffer alterations.</t>
  </si>
  <si>
    <t>CONDICIONES COMERCIALES DE ALMACENAJE DE EMBALAJES
El montante del almacenaje considera todo el periodo del Evento (Montaje/Realización/Desmontaje). La cantidad de m3 que serán almacenados será objecto de confirmación en el local, por lo que la solicitud inicial y presupuesto correspondiente podrán sufrir eventuales alteraciones.</t>
  </si>
  <si>
    <t>Français</t>
  </si>
  <si>
    <t>Nº Contribuable:</t>
  </si>
  <si>
    <t>Coût</t>
  </si>
  <si>
    <t>Nº Heures</t>
  </si>
  <si>
    <t>ENVOYEZ À:</t>
  </si>
  <si>
    <t>Qté</t>
  </si>
  <si>
    <t>Grues Service de Location au budget après la présentation de l'information suivante:</t>
  </si>
  <si>
    <t>Type d'équipement à transporter:</t>
  </si>
  <si>
    <t>Autres besoins spécifiques d'équipement, ainsi que l'opérateur de la grue respective</t>
  </si>
  <si>
    <t>Remplissez le tableau ci-dessous, cette information est essentielle pour traiter votre demande.</t>
  </si>
  <si>
    <t>GRUES</t>
  </si>
  <si>
    <t>CHARIOT ELEVATEUR</t>
  </si>
  <si>
    <t>MANIPULATION DES MARCHANDISES</t>
  </si>
  <si>
    <t>CHARIOT ELEVATEUR CONVENTIONNEL 2,5 TONNES</t>
  </si>
  <si>
    <t>Utilisation prévue</t>
  </si>
  <si>
    <t>Jours ouvrables de 08H00 - 20H00</t>
  </si>
  <si>
    <t>Working Days 08H00 - 20H00</t>
  </si>
  <si>
    <t xml:space="preserve">Días Laborables y Sábados de 20H00 - 08H00 </t>
  </si>
  <si>
    <t>Jours ouvrables et le samedi de 20H00 - 08H00</t>
  </si>
  <si>
    <t>Dimanches et Jours Fériés</t>
  </si>
  <si>
    <t>STOCKING DES FORFAITS</t>
  </si>
  <si>
    <t>Date d'utilisation</t>
  </si>
  <si>
    <t>Durée d'utilisation</t>
  </si>
  <si>
    <t>Poids:</t>
  </si>
  <si>
    <t>Largeur:</t>
  </si>
  <si>
    <t>Hauteur:</t>
  </si>
  <si>
    <t>Longueur:</t>
  </si>
  <si>
    <t>Poids maximum</t>
  </si>
  <si>
    <t>Hora de início</t>
  </si>
  <si>
    <t>Start time</t>
  </si>
  <si>
    <t>Hora de inicio</t>
  </si>
  <si>
    <t>Heure de debut</t>
  </si>
  <si>
    <t>Movimentações de carga de peso superior a 2.500 Kg serão orçamentadas de acordo com as necessidades.</t>
  </si>
  <si>
    <t>Movimentación de carga de peso superior a 2.500 Kg serán presupuestados de acuerdo a las necesidades.</t>
  </si>
  <si>
    <t>Mouvement du poids de la charge supérieure à 2.500 kg sera budgétisé en fonction des besoins.</t>
  </si>
  <si>
    <t>Greater than 2.500 kg weight load are budgeted movements according to the needs.</t>
  </si>
  <si>
    <t>Working Days and Saturdays 20H00 - 08H00</t>
  </si>
  <si>
    <t xml:space="preserve">CONDIÇÕES COMERCIAIS DE GUARDA DE EMBALAGENS
O preço do armazenamento considera todo o período do Evento (Montagem/Realização/Desmontagem). O número de m3 que irão ser armazenados serão objecto de confirmação no local, pelo que a requisição inicial e correspondente orçamento poderá sofrer eventuais ajustamentos. </t>
  </si>
  <si>
    <t>CONDITIONS COMMERCIALES DE STOCKAGE DES EMBALLAGE
La quantité de stockage considère l'ensemble de la période de l'événement (Installation / Réalisation / Démontage). La quantité de m3 cet objet sera stocké dans la confirmation locale, de sorte que la demande initiale et le budget correspondant subiront aucune modification.</t>
  </si>
  <si>
    <t>VAT Number:</t>
  </si>
  <si>
    <t>Language / Idioma / Idiome</t>
  </si>
  <si>
    <t>CONDIÇÕES COMERCIAIS DE ALUGUER DE EMPILHADORES
Período minímo de cada contratação 1 hora.
A partir da 1ª hora, o tempo disponível poderá ser usado em fracções mínimas de 30 minutos.</t>
  </si>
  <si>
    <t>COMMMERCIAL CONDITIONS FOR FORKLIFT RENTAL
Minimum period for each contracting 1 hour.
Upon the first hour, available time may be utilized in minimum 30 minute fractions</t>
  </si>
  <si>
    <t>CONDICIONES COMERCIALES DE ALQUILER DE CARRETILLAS ELEVADORAS 
Periodo minímo de cada contratación 1 hora.
A partir de la primera hora, el tiempo disponible podrá ser utilizado en fracciones minimas de 30 minutos.</t>
  </si>
  <si>
    <t>CONDITIONS COMMERCIALES CHARIOT DE LOCATION
minimum d'une heure chaque contrat.
Dès la première heure, le temps disponible sera utilisé dans des fractions minimes de 30 minutes.</t>
  </si>
  <si>
    <t>Prazo de Inscrição:</t>
  </si>
  <si>
    <t xml:space="preserve">Deadline:   </t>
  </si>
  <si>
    <t xml:space="preserve">Fecha Límite:  </t>
  </si>
  <si>
    <t xml:space="preserve">Date Limite:  </t>
  </si>
  <si>
    <t>Emp.</t>
  </si>
  <si>
    <t>Unid.</t>
  </si>
  <si>
    <t>Las solicitudes efectuadas durante el montaje y realización provocarán un incremento de 30% y estan sujetas a la disponibilidad del producto. La renuncia de los servicios solicitados sólo se podrá hacer hasta el 4º día antes del período de montaje, a partir de esa fecha no habrá lugar a la devolución del pago.</t>
  </si>
  <si>
    <t>Les demandes lors de l'assemblage et de réalisation a augmenté de 30% et sous réserve de disponibilité du produit. Le retrait des services demandés devrait être fait pour le 4ème jour avant la période de mise en place, à compter de ce jour, il n'y aura pas de remboursement de la somme versée.</t>
  </si>
  <si>
    <t>Nome da Empresa Expositora:</t>
  </si>
  <si>
    <t>Company Name Exhibitor:</t>
  </si>
  <si>
    <t>Nombre de la Empresa Expositora:</t>
  </si>
  <si>
    <t>Nom de l'Entreprise Exposant:</t>
  </si>
  <si>
    <t>servifil@ccl.fil.pt</t>
  </si>
  <si>
    <t>Champs Obligatoires</t>
  </si>
  <si>
    <t>IVA a taxa de:   (Ler NORMAS DE PARTICIPAÇÃO)</t>
  </si>
  <si>
    <t>VAT rate:  (Read PARTICIPATION RULES)</t>
  </si>
  <si>
    <t>IVA a la tasa de:  (Leer NORMAS DE PARTICIPACIÓN)</t>
  </si>
  <si>
    <t>Taux de TVA: (Lire NORMES DE PARTICIPATION)</t>
  </si>
  <si>
    <t xml:space="preserve">   Hora(s)</t>
  </si>
  <si>
    <t xml:space="preserve">    Hour(s)</t>
  </si>
  <si>
    <t xml:space="preserve">   Heure(s)</t>
  </si>
  <si>
    <t>Requisições durante a montagem e realização tem um agravamento de 30% e está sujeita à disponibilidade do produto. A desistência de serviços 
solicitados só poderá ser feita até ao 4º dia antes do período de montagem, a partir desta data não haverá lugar à devolução do valor pago.</t>
  </si>
  <si>
    <t>Requisitions during the setting-up and realization have a penalty of 30% and is subject to availability of the product. The cancellation of requested 
services will only be accepted up until the 4th day before the setting up period, after that we will be unable to refund you.</t>
  </si>
  <si>
    <t>Banco Montepio Geral  -  IBAN: PT50 0036 0088 9910 0059 356 91 -  BIC/SWIFT: MPIOPTPL</t>
  </si>
  <si>
    <t>ATENÇÃO!</t>
  </si>
  <si>
    <t>ATTENTION!</t>
  </si>
  <si>
    <t>¡ATENCIÓN!</t>
  </si>
  <si>
    <t>Restante pagamento até:</t>
  </si>
  <si>
    <t>Remaining payment until:</t>
  </si>
  <si>
    <t>Restante pago hasta el:</t>
  </si>
  <si>
    <t>Restant paiement jusqu'à:</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</si>
  <si>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</si>
  <si>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</si>
  <si>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</si>
  <si>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</si>
  <si>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Rua do Bojador, Parque das Nações  -  1998-010 Lisboa  -  PORTUGAL</t>
  </si>
  <si>
    <t>Pagamento inicial:</t>
  </si>
  <si>
    <t>Initial Payment:</t>
  </si>
  <si>
    <t>Pago inicial:</t>
  </si>
  <si>
    <t>Paiement initial:</t>
  </si>
  <si>
    <t xml:space="preserve">08 a 11 de Maio 2019    </t>
  </si>
  <si>
    <t xml:space="preserve">08  to 11  May 2019    </t>
  </si>
  <si>
    <t xml:space="preserve">08 al 11 de Mayo 2019    </t>
  </si>
  <si>
    <t xml:space="preserve">08 à 11 Mai 2019    </t>
  </si>
  <si>
    <t>SEGUREX 2019</t>
  </si>
  <si>
    <t>www.segurex.fil.pt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</si>
</sst>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 \/\ mm\ \/\ yyyy"/>
    <numFmt numFmtId="165" formatCode="0.0"/>
  </numFmts>
  <fonts count="36" x14ac:knownFonts="1">
    <font>
      <sz val="9"/>
      <color theme="1"/>
      <name val="Calibri"/>
      <family val="2"/>
    </font>
    <font>
      <sz val="8"/>
      <color theme="1"/>
      <name val="Calibri"/>
      <family val="2"/>
    </font>
    <font>
      <sz val="11"/>
      <color theme="1"/>
      <name val="Calibri"/>
      <family val="2"/>
      <scheme val="minor"/>
    </font>
    <font>
      <sz val="8"/>
      <color theme="3"/>
      <name val="Calibri"/>
      <family val="2"/>
      <scheme val="minor"/>
    </font>
    <font>
      <b/>
      <sz val="8"/>
      <color theme="3"/>
      <name val="Calibri"/>
      <family val="2"/>
      <scheme val="minor"/>
    </font>
    <font>
      <sz val="10"/>
      <name val="Arial"/>
      <family val="2"/>
    </font>
    <font>
      <sz val="8"/>
      <color theme="3"/>
      <name val="Calibri"/>
      <family val="2"/>
    </font>
    <font>
      <u/>
      <sz val="8"/>
      <color theme="3"/>
      <name val="Calibri"/>
      <family val="2"/>
      <scheme val="minor"/>
    </font>
    <font>
      <sz val="8"/>
      <color rgb="FF1F497D"/>
      <name val="Calibri"/>
      <family val="2"/>
      <scheme val="minor"/>
    </font>
    <font>
      <b/>
      <sz val="9"/>
      <color theme="3"/>
      <name val="Calibri"/>
      <family val="2"/>
      <scheme val="minor"/>
    </font>
    <font>
      <b/>
      <sz val="9"/>
      <color theme="3"/>
      <name val="Calibri"/>
      <family val="2"/>
    </font>
    <font>
      <sz val="9"/>
      <color theme="3"/>
      <name val="Calibri"/>
      <family val="2"/>
    </font>
    <font>
      <sz val="8"/>
      <color rgb="FFFF0000"/>
      <name val="Rockwell Extra Bold"/>
      <family val="1"/>
    </font>
    <font>
      <sz val="8"/>
      <color theme="1"/>
      <name val="Calibri"/>
      <family val="2"/>
    </font>
    <font>
      <b/>
      <sz val="8"/>
      <color theme="3"/>
      <name val="Calibri"/>
      <family val="2"/>
    </font>
    <font>
      <b/>
      <u/>
      <sz val="8"/>
      <color theme="3"/>
      <name val="Calibri"/>
      <family val="2"/>
    </font>
    <font>
      <b/>
      <sz val="8"/>
      <color theme="1"/>
      <name val="Calibri"/>
      <family val="2"/>
    </font>
    <font>
      <b/>
      <sz val="8"/>
      <name val="Calibri"/>
      <family val="2"/>
    </font>
    <font>
      <sz val="7"/>
      <color theme="1" tint="0.499984740745262"/>
      <name val="Calibri"/>
      <family val="2"/>
      <scheme val="minor"/>
    </font>
    <font>
      <sz val="7"/>
      <color theme="3"/>
      <name val="Calibri"/>
      <family val="2"/>
      <scheme val="minor"/>
    </font>
    <font>
      <u/>
      <sz val="10"/>
      <color theme="10"/>
      <name val="Arial"/>
      <family val="2"/>
    </font>
    <font>
      <sz val="8"/>
      <color theme="9" tint="-0.249977111117893"/>
      <name val="Calibri"/>
      <family val="2"/>
    </font>
    <font>
      <sz val="9"/>
      <color rgb="FFFF0000"/>
      <name val="Rockwell Extra Bold"/>
      <family val="1"/>
    </font>
    <font>
      <sz val="8"/>
      <color theme="9" tint="-0.249977111117893"/>
      <name val="Calibri"/>
      <family val="2"/>
      <scheme val="minor"/>
    </font>
    <font>
      <sz val="8"/>
      <color theme="8"/>
      <name val="Calibri"/>
      <family val="2"/>
      <scheme val="minor"/>
    </font>
    <font>
      <sz val="8"/>
      <color theme="0"/>
      <name val="Calibri"/>
      <family val="2"/>
    </font>
    <font>
      <sz val="8"/>
      <color theme="1" tint="0.34998626667073579"/>
      <name val="Calibri"/>
      <family val="2"/>
    </font>
    <font>
      <sz val="8"/>
      <color theme="3" tint="0.39997558519241921"/>
      <name val="Calibri"/>
      <family val="2"/>
    </font>
    <font>
      <b/>
      <u/>
      <sz val="8"/>
      <color theme="10"/>
      <name val="Calibri"/>
      <family val="2"/>
      <scheme val="minor"/>
    </font>
    <font>
      <sz val="8"/>
      <color theme="8"/>
      <name val="Calibri"/>
      <family val="2"/>
    </font>
    <font>
      <b/>
      <sz val="10"/>
      <color theme="3"/>
      <name val="Calibri"/>
      <family val="2"/>
    </font>
    <font>
      <b/>
      <sz val="8"/>
      <name val="Calibri"/>
      <family val="2"/>
      <scheme val="minor"/>
    </font>
    <font>
      <b/>
      <sz val="11"/>
      <color theme="3"/>
      <name val="Calibri"/>
      <family val="2"/>
      <scheme val="minor"/>
    </font>
    <font>
      <b/>
      <sz val="14"/>
      <color theme="3"/>
      <name val="Calibri"/>
      <family val="2"/>
    </font>
    <font>
      <sz val="8"/>
      <color theme="0"/>
      <name val="Calibri"/>
      <family val="2"/>
      <scheme val="minor"/>
    </font>
    <font>
      <sz val="9"/>
      <color theme="0"/>
      <name val="Calibri"/>
      <family val="2"/>
    </font>
  </fonts>
  <fills count="6">
    <fill>
      <patternFill patternType="none"/>
    </fill>
    <fill>
      <patternFill patternType="gray125"/>
    </fill>
    <fill>
      <patternFill patternType="solid">
        <fgColor rgb="FFCC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s>
  <borders count="41">
    <border>
      <left/>
      <right/>
      <top/>
      <bottom/>
      <diagonal/>
    </border>
    <border>
      <left/>
      <right/>
      <top/>
      <bottom style="hair">
        <color rgb="FF92D050"/>
      </bottom>
      <diagonal/>
    </border>
    <border>
      <left/>
      <right/>
      <top/>
      <bottom style="thick">
        <color theme="3"/>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thin">
        <color rgb="FF92D050"/>
      </left>
      <right style="thin">
        <color rgb="FF92D050"/>
      </right>
      <top/>
      <bottom style="thin">
        <color rgb="FF92D05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style="thick">
        <color theme="3"/>
      </right>
      <top/>
      <bottom style="thick">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ck">
        <color theme="3"/>
      </left>
      <right/>
      <top/>
      <bottom style="thin">
        <color theme="3"/>
      </bottom>
      <diagonal/>
    </border>
    <border>
      <left/>
      <right style="thick">
        <color theme="3"/>
      </right>
      <top/>
      <bottom style="thin">
        <color theme="3"/>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bottom style="hair">
        <color theme="3"/>
      </bottom>
      <diagonal/>
    </border>
    <border>
      <left/>
      <right/>
      <top/>
      <bottom style="thin">
        <color theme="0"/>
      </bottom>
      <diagonal/>
    </border>
    <border>
      <left style="thin">
        <color theme="3"/>
      </left>
      <right/>
      <top/>
      <bottom style="hair">
        <color theme="3"/>
      </bottom>
      <diagonal/>
    </border>
    <border>
      <left/>
      <right style="thin">
        <color theme="3"/>
      </right>
      <top/>
      <bottom style="hair">
        <color theme="3"/>
      </bottom>
      <diagonal/>
    </border>
    <border>
      <left/>
      <right/>
      <top style="hair">
        <color theme="3"/>
      </top>
      <bottom/>
      <diagonal/>
    </border>
    <border>
      <left/>
      <right/>
      <top style="thin">
        <color theme="0"/>
      </top>
      <bottom style="thick">
        <color theme="3"/>
      </bottom>
      <diagonal/>
    </border>
    <border>
      <left style="hair">
        <color theme="0" tint="-0.24994659260841701"/>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style="hair">
        <color theme="0" tint="-0.24994659260841701"/>
      </bottom>
      <diagonal/>
    </border>
    <border>
      <left/>
      <right style="hair">
        <color theme="0" tint="-0.24994659260841701"/>
      </right>
      <top/>
      <bottom style="hair">
        <color theme="0" tint="-0.24994659260841701"/>
      </bottom>
      <diagonal/>
    </border>
    <border>
      <left/>
      <right/>
      <top style="hair">
        <color theme="0" tint="-0.24994659260841701"/>
      </top>
      <bottom/>
      <diagonal/>
    </border>
    <border>
      <left/>
      <right/>
      <top/>
      <bottom style="hair">
        <color theme="0" tint="-0.24994659260841701"/>
      </bottom>
      <diagonal/>
    </border>
    <border>
      <left style="medium">
        <color rgb="FF92D050"/>
      </left>
      <right/>
      <top style="thick">
        <color theme="3"/>
      </top>
      <bottom style="medium">
        <color rgb="FF92D050"/>
      </bottom>
      <diagonal/>
    </border>
    <border>
      <left/>
      <right style="medium">
        <color rgb="FF92D050"/>
      </right>
      <top style="thick">
        <color theme="3"/>
      </top>
      <bottom style="medium">
        <color rgb="FF92D050"/>
      </bottom>
      <diagonal/>
    </border>
    <border>
      <left style="thin">
        <color indexed="64"/>
      </left>
      <right style="thin">
        <color indexed="64"/>
      </right>
      <top style="thin">
        <color indexed="64"/>
      </top>
      <bottom style="thin">
        <color indexed="64"/>
      </bottom>
      <diagonal/>
    </border>
    <border>
      <left style="thin">
        <color theme="3"/>
      </left>
      <right/>
      <top style="hair">
        <color theme="3"/>
      </top>
      <bottom/>
      <diagonal/>
    </border>
  </borders>
  <cellStyleXfs count="4">
    <xf numFmtId="0" fontId="0" fillId="0" borderId="0"/>
    <xf numFmtId="0" fontId="2" fillId="0" borderId="0"/>
    <xf numFmtId="0" fontId="5" fillId="0" borderId="0"/>
    <xf numFmtId="0" fontId="20" fillId="0" borderId="0" applyNumberFormat="0" applyFill="0" applyBorder="0" applyAlignment="0" applyProtection="0">
      <alignment vertical="top"/>
      <protection locked="0"/>
    </xf>
  </cellStyleXfs>
  <cellXfs count="192">
    <xf numFmtId="0" fontId="0" fillId="0" borderId="0" xfId="0"/>
    <xf numFmtId="0" fontId="3" fillId="0" borderId="0" xfId="0" applyFont="1" applyBorder="1" applyProtection="1">
      <protection hidden="1"/>
    </xf>
    <xf numFmtId="0" fontId="18" fillId="0" borderId="0" xfId="0" applyFont="1" applyBorder="1" applyAlignment="1" applyProtection="1">
      <alignment horizontal="center"/>
      <protection hidden="1"/>
    </xf>
    <xf numFmtId="0" fontId="19" fillId="0" borderId="0" xfId="0" applyFont="1" applyBorder="1" applyAlignment="1" applyProtection="1">
      <alignment horizontal="center"/>
      <protection hidden="1"/>
    </xf>
    <xf numFmtId="0" fontId="6" fillId="0" borderId="0" xfId="0" applyFont="1" applyBorder="1" applyProtection="1">
      <protection hidden="1"/>
    </xf>
    <xf numFmtId="0" fontId="6" fillId="0" borderId="0" xfId="0" applyNumberFormat="1" applyFont="1" applyBorder="1" applyAlignment="1" applyProtection="1">
      <alignment horizontal="left"/>
      <protection hidden="1"/>
    </xf>
    <xf numFmtId="0" fontId="3" fillId="0" borderId="0" xfId="1" applyNumberFormat="1" applyFont="1" applyFill="1" applyBorder="1" applyProtection="1">
      <protection hidden="1"/>
    </xf>
    <xf numFmtId="0" fontId="3" fillId="0" borderId="0" xfId="1" applyNumberFormat="1" applyFont="1" applyBorder="1" applyProtection="1">
      <protection hidden="1"/>
    </xf>
    <xf numFmtId="0" fontId="6" fillId="0" borderId="0" xfId="2" applyNumberFormat="1" applyFont="1" applyAlignment="1" applyProtection="1">
      <alignment horizontal="left"/>
      <protection hidden="1"/>
    </xf>
    <xf numFmtId="0" fontId="3" fillId="0" borderId="0" xfId="1" applyNumberFormat="1" applyFont="1" applyProtection="1">
      <protection hidden="1"/>
    </xf>
    <xf numFmtId="0" fontId="6" fillId="0" borderId="0" xfId="0" applyNumberFormat="1" applyFont="1" applyBorder="1" applyProtection="1">
      <protection hidden="1"/>
    </xf>
    <xf numFmtId="0" fontId="3" fillId="0" borderId="0" xfId="1" applyNumberFormat="1" applyFont="1" applyBorder="1" applyAlignment="1" applyProtection="1">
      <alignment vertical="center" wrapText="1"/>
      <protection hidden="1"/>
    </xf>
    <xf numFmtId="0" fontId="3" fillId="0" borderId="0" xfId="1" applyNumberFormat="1" applyFont="1" applyBorder="1" applyAlignment="1" applyProtection="1">
      <alignment vertical="center"/>
      <protection hidden="1"/>
    </xf>
    <xf numFmtId="0" fontId="3" fillId="0" borderId="0" xfId="1" applyNumberFormat="1" applyFont="1" applyBorder="1" applyAlignment="1" applyProtection="1">
      <alignment horizontal="left"/>
      <protection hidden="1"/>
    </xf>
    <xf numFmtId="0" fontId="3" fillId="0" borderId="0" xfId="1" applyNumberFormat="1" applyFont="1" applyAlignment="1" applyProtection="1">
      <alignment vertical="center"/>
      <protection hidden="1"/>
    </xf>
    <xf numFmtId="0" fontId="3" fillId="0" borderId="0" xfId="1" applyNumberFormat="1" applyFont="1" applyBorder="1" applyAlignment="1" applyProtection="1">
      <alignment wrapText="1"/>
      <protection hidden="1"/>
    </xf>
    <xf numFmtId="0" fontId="3" fillId="2" borderId="0" xfId="1" applyNumberFormat="1" applyFont="1" applyFill="1" applyBorder="1" applyAlignment="1" applyProtection="1">
      <alignment horizontal="center" vertical="center" wrapText="1"/>
      <protection hidden="1"/>
    </xf>
    <xf numFmtId="0" fontId="3" fillId="0" borderId="6" xfId="0" applyFont="1" applyBorder="1" applyProtection="1">
      <protection hidden="1"/>
    </xf>
    <xf numFmtId="0" fontId="4" fillId="3" borderId="0" xfId="0" applyNumberFormat="1" applyFont="1" applyFill="1" applyBorder="1" applyAlignment="1" applyProtection="1">
      <alignment horizontal="center" vertical="center"/>
      <protection hidden="1"/>
    </xf>
    <xf numFmtId="0" fontId="9" fillId="0" borderId="0" xfId="0" applyNumberFormat="1" applyFont="1" applyFill="1" applyBorder="1" applyAlignment="1" applyProtection="1">
      <alignment horizontal="center" vertical="center"/>
      <protection hidden="1"/>
    </xf>
    <xf numFmtId="0" fontId="23" fillId="0" borderId="0" xfId="1" applyNumberFormat="1" applyFont="1" applyAlignment="1" applyProtection="1">
      <alignment vertical="center"/>
      <protection hidden="1"/>
    </xf>
    <xf numFmtId="0" fontId="24" fillId="0" borderId="0" xfId="1" applyNumberFormat="1" applyFont="1" applyAlignment="1" applyProtection="1">
      <alignment vertical="center"/>
      <protection hidden="1"/>
    </xf>
    <xf numFmtId="0" fontId="23" fillId="0" borderId="0" xfId="1" applyNumberFormat="1" applyFont="1" applyAlignment="1" applyProtection="1">
      <alignment vertical="center" wrapText="1"/>
      <protection hidden="1"/>
    </xf>
    <xf numFmtId="0" fontId="3" fillId="0" borderId="0" xfId="1" applyNumberFormat="1" applyFont="1" applyAlignment="1" applyProtection="1">
      <alignment vertical="center" wrapText="1"/>
      <protection hidden="1"/>
    </xf>
    <xf numFmtId="0" fontId="23" fillId="0" borderId="0" xfId="1" applyNumberFormat="1" applyFont="1" applyFill="1" applyAlignment="1" applyProtection="1">
      <alignment vertical="center" wrapText="1"/>
      <protection hidden="1"/>
    </xf>
    <xf numFmtId="0" fontId="24" fillId="0" borderId="0" xfId="1" applyNumberFormat="1" applyFont="1" applyAlignment="1" applyProtection="1">
      <alignment vertical="center" wrapText="1"/>
      <protection hidden="1"/>
    </xf>
    <xf numFmtId="0" fontId="6" fillId="0" borderId="0" xfId="1" applyNumberFormat="1" applyFont="1" applyAlignment="1" applyProtection="1">
      <alignment vertical="center" wrapText="1"/>
      <protection hidden="1"/>
    </xf>
    <xf numFmtId="0" fontId="8" fillId="0" borderId="0" xfId="1" applyNumberFormat="1" applyFont="1" applyAlignment="1" applyProtection="1">
      <alignment vertical="center" wrapText="1"/>
      <protection hidden="1"/>
    </xf>
    <xf numFmtId="0" fontId="3" fillId="2" borderId="0" xfId="1" applyNumberFormat="1" applyFont="1" applyFill="1" applyBorder="1" applyAlignment="1" applyProtection="1">
      <alignment horizontal="center"/>
      <protection hidden="1"/>
    </xf>
    <xf numFmtId="9" fontId="6" fillId="0" borderId="0" xfId="0" applyNumberFormat="1" applyFont="1" applyFill="1" applyBorder="1" applyAlignment="1" applyProtection="1">
      <alignment horizontal="center"/>
      <protection hidden="1"/>
    </xf>
    <xf numFmtId="0" fontId="6" fillId="0" borderId="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6" fillId="0" borderId="0" xfId="0" applyNumberFormat="1" applyFont="1" applyFill="1" applyBorder="1" applyAlignment="1" applyProtection="1">
      <alignment vertical="center" wrapText="1"/>
      <protection hidden="1"/>
    </xf>
    <xf numFmtId="0" fontId="27" fillId="0" borderId="0" xfId="0" applyNumberFormat="1" applyFont="1" applyFill="1" applyBorder="1" applyAlignment="1" applyProtection="1">
      <alignment vertical="center" wrapText="1"/>
      <protection hidden="1"/>
    </xf>
    <xf numFmtId="0" fontId="3" fillId="0" borderId="0" xfId="1" applyNumberFormat="1" applyFont="1" applyFill="1" applyAlignment="1" applyProtection="1">
      <alignment vertical="center"/>
      <protection hidden="1"/>
    </xf>
    <xf numFmtId="9" fontId="6" fillId="0" borderId="25" xfId="0" applyNumberFormat="1" applyFont="1" applyFill="1" applyBorder="1" applyAlignment="1" applyProtection="1">
      <alignment horizontal="center"/>
      <protection hidden="1"/>
    </xf>
    <xf numFmtId="0" fontId="0" fillId="0" borderId="0" xfId="0" applyProtection="1">
      <protection hidden="1"/>
    </xf>
    <xf numFmtId="0" fontId="11" fillId="0" borderId="0" xfId="0" applyFont="1" applyProtection="1">
      <protection hidden="1"/>
    </xf>
    <xf numFmtId="0" fontId="6" fillId="0" borderId="0" xfId="0" applyFont="1" applyProtection="1">
      <protection hidden="1"/>
    </xf>
    <xf numFmtId="0" fontId="13" fillId="0" borderId="0" xfId="0" applyFont="1" applyProtection="1">
      <protection hidden="1"/>
    </xf>
    <xf numFmtId="0" fontId="13" fillId="0" borderId="0" xfId="0" applyFont="1" applyAlignment="1" applyProtection="1">
      <alignment vertical="center"/>
      <protection hidden="1"/>
    </xf>
    <xf numFmtId="0" fontId="13" fillId="0" borderId="0" xfId="0" applyNumberFormat="1" applyFont="1" applyAlignment="1" applyProtection="1">
      <alignment vertical="center"/>
      <protection hidden="1"/>
    </xf>
    <xf numFmtId="0" fontId="13" fillId="0" borderId="0" xfId="0" applyNumberFormat="1" applyFont="1" applyProtection="1">
      <protection hidden="1"/>
    </xf>
    <xf numFmtId="0" fontId="3" fillId="0" borderId="0" xfId="0" applyNumberFormat="1" applyFont="1" applyFill="1" applyBorder="1" applyAlignment="1" applyProtection="1">
      <alignment horizontal="left"/>
      <protection hidden="1"/>
    </xf>
    <xf numFmtId="0" fontId="7" fillId="0" borderId="0" xfId="1" applyNumberFormat="1" applyFont="1" applyProtection="1">
      <protection hidden="1"/>
    </xf>
    <xf numFmtId="0" fontId="0" fillId="0" borderId="5" xfId="0" applyBorder="1" applyProtection="1">
      <protection hidden="1"/>
    </xf>
    <xf numFmtId="0" fontId="0" fillId="0" borderId="6" xfId="0" applyBorder="1" applyProtection="1">
      <protection hidden="1"/>
    </xf>
    <xf numFmtId="0" fontId="1" fillId="0" borderId="0" xfId="0" applyFont="1" applyProtection="1">
      <protection hidden="1"/>
    </xf>
    <xf numFmtId="9" fontId="10" fillId="0" borderId="0" xfId="0" applyNumberFormat="1" applyFont="1" applyBorder="1" applyAlignment="1" applyProtection="1">
      <protection hidden="1"/>
    </xf>
    <xf numFmtId="9" fontId="10" fillId="0" borderId="9" xfId="0" applyNumberFormat="1" applyFont="1" applyBorder="1" applyAlignment="1" applyProtection="1">
      <protection hidden="1"/>
    </xf>
    <xf numFmtId="0" fontId="11" fillId="0" borderId="8" xfId="0" applyFont="1" applyBorder="1" applyProtection="1">
      <protection hidden="1"/>
    </xf>
    <xf numFmtId="0" fontId="11" fillId="0" borderId="0" xfId="0" applyFont="1" applyBorder="1" applyProtection="1">
      <protection hidden="1"/>
    </xf>
    <xf numFmtId="0" fontId="22" fillId="0" borderId="0" xfId="0" applyFont="1" applyBorder="1" applyAlignment="1" applyProtection="1">
      <alignment horizontal="right"/>
      <protection hidden="1"/>
    </xf>
    <xf numFmtId="9" fontId="14" fillId="0" borderId="0" xfId="0" applyNumberFormat="1" applyFont="1" applyBorder="1" applyProtection="1">
      <protection hidden="1"/>
    </xf>
    <xf numFmtId="0" fontId="6" fillId="0" borderId="9" xfId="0" applyFont="1" applyBorder="1" applyProtection="1">
      <protection hidden="1"/>
    </xf>
    <xf numFmtId="0" fontId="6" fillId="0" borderId="8" xfId="0" applyFont="1" applyBorder="1" applyProtection="1">
      <protection hidden="1"/>
    </xf>
    <xf numFmtId="0" fontId="12" fillId="0" borderId="0" xfId="0" applyFont="1" applyBorder="1" applyAlignment="1" applyProtection="1">
      <alignment horizontal="right"/>
      <protection hidden="1"/>
    </xf>
    <xf numFmtId="9" fontId="6" fillId="0" borderId="0" xfId="0" applyNumberFormat="1" applyFont="1" applyBorder="1" applyProtection="1">
      <protection hidden="1"/>
    </xf>
    <xf numFmtId="0" fontId="13" fillId="0" borderId="20" xfId="0" applyFont="1" applyBorder="1" applyProtection="1">
      <protection hidden="1"/>
    </xf>
    <xf numFmtId="0" fontId="13" fillId="0" borderId="18" xfId="0" applyFont="1" applyBorder="1" applyProtection="1">
      <protection hidden="1"/>
    </xf>
    <xf numFmtId="9" fontId="11" fillId="0" borderId="0" xfId="0" applyNumberFormat="1" applyFont="1" applyBorder="1" applyProtection="1">
      <protection hidden="1"/>
    </xf>
    <xf numFmtId="0" fontId="13" fillId="0" borderId="8" xfId="0" applyFont="1" applyBorder="1" applyProtection="1">
      <protection hidden="1"/>
    </xf>
    <xf numFmtId="0" fontId="13" fillId="0" borderId="0" xfId="0" applyFont="1" applyBorder="1" applyProtection="1">
      <protection hidden="1"/>
    </xf>
    <xf numFmtId="9" fontId="15" fillId="0" borderId="0" xfId="0" applyNumberFormat="1" applyFont="1" applyBorder="1" applyAlignment="1" applyProtection="1">
      <alignment horizontal="center"/>
      <protection hidden="1"/>
    </xf>
    <xf numFmtId="0" fontId="15" fillId="0" borderId="0" xfId="0" applyFont="1" applyBorder="1" applyAlignment="1" applyProtection="1">
      <protection hidden="1"/>
    </xf>
    <xf numFmtId="0" fontId="15" fillId="0" borderId="0" xfId="0" applyFont="1" applyBorder="1" applyAlignment="1" applyProtection="1">
      <alignment horizontal="center"/>
      <protection hidden="1"/>
    </xf>
    <xf numFmtId="9" fontId="15" fillId="0" borderId="0" xfId="0" applyNumberFormat="1" applyFont="1" applyBorder="1" applyAlignment="1" applyProtection="1">
      <alignment horizontal="right"/>
      <protection hidden="1"/>
    </xf>
    <xf numFmtId="4" fontId="6" fillId="0" borderId="0" xfId="0" applyNumberFormat="1" applyFont="1" applyBorder="1" applyAlignment="1" applyProtection="1">
      <alignment horizontal="center"/>
      <protection hidden="1"/>
    </xf>
    <xf numFmtId="4" fontId="6" fillId="0" borderId="0" xfId="0" applyNumberFormat="1" applyFont="1" applyBorder="1" applyProtection="1">
      <protection hidden="1"/>
    </xf>
    <xf numFmtId="0" fontId="13" fillId="0" borderId="0" xfId="0" applyFont="1" applyBorder="1" applyAlignment="1" applyProtection="1">
      <alignment horizontal="center"/>
      <protection hidden="1"/>
    </xf>
    <xf numFmtId="0" fontId="13" fillId="0" borderId="8" xfId="0" applyFont="1" applyBorder="1" applyAlignment="1" applyProtection="1">
      <alignment vertical="center"/>
      <protection hidden="1"/>
    </xf>
    <xf numFmtId="0" fontId="13" fillId="0" borderId="0" xfId="0" applyFont="1" applyBorder="1" applyAlignment="1" applyProtection="1">
      <alignment vertical="center"/>
      <protection hidden="1"/>
    </xf>
    <xf numFmtId="0" fontId="13" fillId="0" borderId="12" xfId="0" applyFont="1" applyBorder="1" applyAlignment="1" applyProtection="1">
      <alignment vertical="center"/>
      <protection hidden="1"/>
    </xf>
    <xf numFmtId="0" fontId="13" fillId="0" borderId="13" xfId="0" applyFont="1" applyBorder="1" applyAlignment="1" applyProtection="1">
      <alignment vertical="center"/>
      <protection hidden="1"/>
    </xf>
    <xf numFmtId="4" fontId="6" fillId="0" borderId="13" xfId="0" applyNumberFormat="1" applyFont="1" applyBorder="1" applyAlignment="1" applyProtection="1">
      <alignment vertical="center"/>
      <protection hidden="1"/>
    </xf>
    <xf numFmtId="0" fontId="13" fillId="0" borderId="14" xfId="0" applyFont="1" applyBorder="1" applyAlignment="1" applyProtection="1">
      <alignment vertical="center"/>
      <protection hidden="1"/>
    </xf>
    <xf numFmtId="0" fontId="13" fillId="0" borderId="16" xfId="0" applyFont="1" applyBorder="1" applyAlignment="1" applyProtection="1">
      <alignment vertical="center"/>
      <protection hidden="1"/>
    </xf>
    <xf numFmtId="9" fontId="6" fillId="0" borderId="27" xfId="0" applyNumberFormat="1" applyFont="1" applyBorder="1" applyAlignment="1" applyProtection="1">
      <alignment horizontal="right" vertical="center"/>
      <protection hidden="1"/>
    </xf>
    <xf numFmtId="9" fontId="6" fillId="0" borderId="25" xfId="0" applyNumberFormat="1" applyFont="1" applyBorder="1" applyAlignment="1" applyProtection="1">
      <alignment horizontal="right" vertical="center"/>
      <protection hidden="1"/>
    </xf>
    <xf numFmtId="0" fontId="6" fillId="0" borderId="25" xfId="0" applyFont="1" applyBorder="1" applyAlignment="1" applyProtection="1">
      <alignment horizontal="center" vertical="center"/>
      <protection hidden="1"/>
    </xf>
    <xf numFmtId="4" fontId="6" fillId="0" borderId="25" xfId="0" applyNumberFormat="1" applyFont="1" applyBorder="1" applyAlignment="1" applyProtection="1">
      <alignment vertical="center"/>
      <protection hidden="1"/>
    </xf>
    <xf numFmtId="0" fontId="13" fillId="0" borderId="28" xfId="0" applyFont="1" applyBorder="1" applyAlignment="1" applyProtection="1">
      <alignment vertical="center"/>
      <protection hidden="1"/>
    </xf>
    <xf numFmtId="4" fontId="14" fillId="0" borderId="0" xfId="0" applyNumberFormat="1" applyFont="1" applyBorder="1" applyAlignment="1" applyProtection="1">
      <alignment vertical="center"/>
      <protection hidden="1"/>
    </xf>
    <xf numFmtId="4" fontId="14" fillId="0" borderId="18" xfId="0" applyNumberFormat="1" applyFont="1" applyBorder="1" applyAlignment="1" applyProtection="1">
      <alignment vertical="center"/>
      <protection hidden="1"/>
    </xf>
    <xf numFmtId="0" fontId="13" fillId="0" borderId="19" xfId="0" applyFont="1" applyBorder="1" applyAlignment="1" applyProtection="1">
      <alignment vertical="center"/>
      <protection hidden="1"/>
    </xf>
    <xf numFmtId="0" fontId="13" fillId="0" borderId="8" xfId="0" applyNumberFormat="1" applyFont="1" applyBorder="1" applyAlignment="1" applyProtection="1">
      <alignment vertical="center"/>
      <protection hidden="1"/>
    </xf>
    <xf numFmtId="0" fontId="13" fillId="0" borderId="0" xfId="0" applyNumberFormat="1" applyFont="1" applyBorder="1" applyAlignment="1" applyProtection="1">
      <alignment vertical="center"/>
      <protection hidden="1"/>
    </xf>
    <xf numFmtId="0" fontId="6" fillId="0" borderId="0" xfId="0" applyNumberFormat="1" applyFont="1" applyBorder="1" applyAlignment="1" applyProtection="1">
      <alignment vertical="center"/>
      <protection hidden="1"/>
    </xf>
    <xf numFmtId="0" fontId="14" fillId="0" borderId="0" xfId="0" applyNumberFormat="1" applyFont="1" applyBorder="1" applyAlignment="1" applyProtection="1">
      <alignment horizontal="center" vertical="center"/>
      <protection hidden="1"/>
    </xf>
    <xf numFmtId="0" fontId="25" fillId="0" borderId="0" xfId="0" applyNumberFormat="1" applyFont="1" applyAlignment="1" applyProtection="1">
      <alignment horizontal="left" vertical="center"/>
      <protection hidden="1"/>
    </xf>
    <xf numFmtId="0" fontId="13" fillId="0" borderId="10" xfId="0" applyNumberFormat="1" applyFont="1" applyBorder="1" applyAlignment="1" applyProtection="1">
      <alignment vertical="center"/>
      <protection hidden="1"/>
    </xf>
    <xf numFmtId="0" fontId="13" fillId="0" borderId="2" xfId="0" applyNumberFormat="1" applyFont="1" applyBorder="1" applyAlignment="1" applyProtection="1">
      <alignment vertical="center"/>
      <protection hidden="1"/>
    </xf>
    <xf numFmtId="0" fontId="6" fillId="0" borderId="2" xfId="0" applyNumberFormat="1" applyFont="1" applyBorder="1" applyAlignment="1" applyProtection="1">
      <alignment vertical="center"/>
      <protection hidden="1"/>
    </xf>
    <xf numFmtId="0" fontId="17" fillId="0" borderId="4" xfId="0" applyFont="1" applyBorder="1" applyAlignment="1" applyProtection="1">
      <alignment horizontal="center"/>
      <protection locked="0" hidden="1"/>
    </xf>
    <xf numFmtId="0" fontId="6" fillId="0" borderId="7" xfId="0" applyFont="1" applyBorder="1" applyProtection="1">
      <protection hidden="1"/>
    </xf>
    <xf numFmtId="0" fontId="6" fillId="0" borderId="21" xfId="0" applyFont="1" applyBorder="1" applyProtection="1">
      <protection hidden="1"/>
    </xf>
    <xf numFmtId="0" fontId="6" fillId="0" borderId="9" xfId="0" applyFont="1" applyBorder="1" applyAlignment="1" applyProtection="1">
      <alignment vertical="center"/>
      <protection hidden="1"/>
    </xf>
    <xf numFmtId="0" fontId="6" fillId="0" borderId="9" xfId="0" applyNumberFormat="1" applyFont="1" applyBorder="1" applyAlignment="1" applyProtection="1">
      <alignment vertical="center"/>
      <protection hidden="1"/>
    </xf>
    <xf numFmtId="0" fontId="6" fillId="0" borderId="11" xfId="0" applyNumberFormat="1" applyFont="1" applyBorder="1" applyAlignment="1" applyProtection="1">
      <alignment vertical="center"/>
      <protection hidden="1"/>
    </xf>
    <xf numFmtId="0" fontId="29" fillId="0" borderId="0" xfId="0" applyFont="1" applyAlignment="1" applyProtection="1">
      <alignment wrapText="1"/>
      <protection hidden="1"/>
    </xf>
    <xf numFmtId="0" fontId="6" fillId="0" borderId="0" xfId="0" applyNumberFormat="1" applyFont="1" applyBorder="1" applyAlignment="1" applyProtection="1">
      <protection hidden="1"/>
    </xf>
    <xf numFmtId="0" fontId="3" fillId="3" borderId="39" xfId="0" applyNumberFormat="1" applyFont="1" applyFill="1" applyBorder="1" applyAlignment="1" applyProtection="1">
      <alignment horizontal="center" vertical="center"/>
      <protection hidden="1"/>
    </xf>
    <xf numFmtId="0" fontId="3" fillId="0" borderId="0" xfId="1" applyNumberFormat="1" applyFont="1" applyAlignment="1" applyProtection="1">
      <alignment horizontal="center"/>
      <protection hidden="1"/>
    </xf>
    <xf numFmtId="0" fontId="3" fillId="0" borderId="0" xfId="2" applyNumberFormat="1" applyFont="1" applyBorder="1" applyAlignment="1" applyProtection="1">
      <alignment horizontal="left"/>
      <protection hidden="1"/>
    </xf>
    <xf numFmtId="0" fontId="3" fillId="0" borderId="0" xfId="2" applyNumberFormat="1" applyFont="1" applyAlignment="1" applyProtection="1">
      <alignment horizontal="left"/>
      <protection hidden="1"/>
    </xf>
    <xf numFmtId="0" fontId="3" fillId="0" borderId="0" xfId="0" applyNumberFormat="1" applyFont="1" applyFill="1" applyBorder="1" applyAlignment="1" applyProtection="1">
      <alignment vertical="center"/>
      <protection hidden="1"/>
    </xf>
    <xf numFmtId="0" fontId="3" fillId="0" borderId="0" xfId="0" applyNumberFormat="1" applyFont="1" applyBorder="1" applyProtection="1">
      <protection hidden="1"/>
    </xf>
    <xf numFmtId="0" fontId="3" fillId="0" borderId="0" xfId="0" applyNumberFormat="1" applyFont="1" applyFill="1" applyBorder="1" applyAlignment="1" applyProtection="1">
      <alignment horizontal="center" vertical="center"/>
      <protection hidden="1"/>
    </xf>
    <xf numFmtId="0" fontId="3" fillId="0" borderId="0" xfId="1" applyNumberFormat="1" applyFont="1" applyFill="1" applyBorder="1" applyAlignment="1" applyProtection="1">
      <alignment horizontal="left"/>
      <protection hidden="1"/>
    </xf>
    <xf numFmtId="0" fontId="3" fillId="0" borderId="0" xfId="1" applyNumberFormat="1" applyFont="1" applyBorder="1" applyAlignment="1" applyProtection="1">
      <protection hidden="1"/>
    </xf>
    <xf numFmtId="0" fontId="6" fillId="0" borderId="0" xfId="0" applyNumberFormat="1" applyFont="1" applyFill="1" applyBorder="1" applyAlignment="1" applyProtection="1">
      <alignment vertical="center"/>
      <protection hidden="1"/>
    </xf>
    <xf numFmtId="0" fontId="3" fillId="0" borderId="0" xfId="1" applyNumberFormat="1" applyFont="1" applyAlignment="1" applyProtection="1">
      <alignment horizontal="center" vertical="center"/>
      <protection hidden="1"/>
    </xf>
    <xf numFmtId="0" fontId="3" fillId="0" borderId="0" xfId="0" applyNumberFormat="1" applyFont="1" applyProtection="1">
      <protection hidden="1"/>
    </xf>
    <xf numFmtId="0" fontId="3" fillId="0" borderId="0" xfId="0" applyNumberFormat="1" applyFont="1" applyFill="1" applyBorder="1" applyProtection="1">
      <protection hidden="1"/>
    </xf>
    <xf numFmtId="9" fontId="6" fillId="0" borderId="18" xfId="0" applyNumberFormat="1" applyFont="1" applyBorder="1" applyAlignment="1" applyProtection="1">
      <alignment horizontal="center" vertical="center"/>
      <protection hidden="1"/>
    </xf>
    <xf numFmtId="0" fontId="13" fillId="5" borderId="0" xfId="0" applyFont="1" applyFill="1" applyBorder="1" applyProtection="1">
      <protection hidden="1"/>
    </xf>
    <xf numFmtId="0" fontId="6" fillId="5" borderId="0" xfId="0" applyNumberFormat="1" applyFont="1" applyFill="1" applyBorder="1" applyAlignment="1" applyProtection="1">
      <alignment horizontal="left" vertical="top"/>
      <protection hidden="1"/>
    </xf>
    <xf numFmtId="9" fontId="6" fillId="5" borderId="0" xfId="0" applyNumberFormat="1" applyFont="1" applyFill="1" applyBorder="1" applyAlignment="1" applyProtection="1">
      <alignment horizontal="justify" vertical="center" wrapText="1"/>
      <protection hidden="1"/>
    </xf>
    <xf numFmtId="0" fontId="26" fillId="5" borderId="0" xfId="0" applyNumberFormat="1" applyFont="1" applyFill="1" applyBorder="1" applyAlignment="1" applyProtection="1">
      <alignment vertical="center"/>
      <protection hidden="1"/>
    </xf>
    <xf numFmtId="0" fontId="26" fillId="5" borderId="2" xfId="0" applyFont="1" applyFill="1" applyBorder="1" applyAlignment="1" applyProtection="1">
      <protection hidden="1"/>
    </xf>
    <xf numFmtId="0" fontId="28" fillId="5" borderId="30" xfId="3" applyFont="1" applyFill="1" applyBorder="1" applyAlignment="1" applyProtection="1">
      <alignment horizontal="center" vertical="center"/>
      <protection locked="0"/>
    </xf>
    <xf numFmtId="0" fontId="6" fillId="5" borderId="30" xfId="0" applyFont="1" applyFill="1" applyBorder="1" applyAlignment="1" applyProtection="1">
      <alignment horizontal="center" vertical="center"/>
      <protection hidden="1"/>
    </xf>
    <xf numFmtId="9" fontId="6" fillId="0" borderId="31" xfId="0" applyNumberFormat="1" applyFont="1" applyBorder="1" applyAlignment="1" applyProtection="1">
      <alignment horizontal="center" vertical="center"/>
      <protection hidden="1"/>
    </xf>
    <xf numFmtId="9" fontId="6" fillId="0" borderId="35" xfId="0" applyNumberFormat="1" applyFont="1" applyBorder="1" applyAlignment="1" applyProtection="1">
      <alignment horizontal="center" vertical="center"/>
      <protection hidden="1"/>
    </xf>
    <xf numFmtId="9" fontId="6" fillId="0" borderId="32" xfId="0" applyNumberFormat="1" applyFont="1" applyBorder="1" applyAlignment="1" applyProtection="1">
      <alignment horizontal="center" vertical="center"/>
      <protection hidden="1"/>
    </xf>
    <xf numFmtId="9" fontId="6" fillId="0" borderId="33" xfId="0" applyNumberFormat="1" applyFont="1" applyBorder="1" applyAlignment="1" applyProtection="1">
      <alignment horizontal="center" vertical="center"/>
      <protection hidden="1"/>
    </xf>
    <xf numFmtId="9" fontId="6" fillId="0" borderId="36" xfId="0" applyNumberFormat="1" applyFont="1" applyBorder="1" applyAlignment="1" applyProtection="1">
      <alignment horizontal="center" vertical="center"/>
      <protection hidden="1"/>
    </xf>
    <xf numFmtId="9" fontId="6" fillId="0" borderId="34" xfId="0" applyNumberFormat="1" applyFont="1" applyBorder="1" applyAlignment="1" applyProtection="1">
      <alignment horizontal="center" vertical="center"/>
      <protection hidden="1"/>
    </xf>
    <xf numFmtId="0" fontId="31" fillId="0" borderId="37" xfId="0" applyFont="1" applyBorder="1" applyAlignment="1" applyProtection="1">
      <alignment horizontal="center" vertical="center"/>
      <protection locked="0" hidden="1"/>
    </xf>
    <xf numFmtId="0" fontId="31" fillId="0" borderId="38" xfId="0" applyFont="1" applyBorder="1" applyAlignment="1" applyProtection="1">
      <alignment horizontal="center" vertical="center"/>
      <protection locked="0" hidden="1"/>
    </xf>
    <xf numFmtId="0" fontId="32" fillId="4" borderId="6" xfId="0" applyFont="1" applyFill="1" applyBorder="1" applyAlignment="1" applyProtection="1">
      <alignment horizontal="center" vertical="center"/>
      <protection hidden="1"/>
    </xf>
    <xf numFmtId="0" fontId="16" fillId="0" borderId="3" xfId="0" applyFont="1" applyBorder="1" applyAlignment="1" applyProtection="1">
      <alignment horizontal="center"/>
      <protection locked="0"/>
    </xf>
    <xf numFmtId="0" fontId="14" fillId="4" borderId="8" xfId="0" applyNumberFormat="1" applyFont="1" applyFill="1" applyBorder="1" applyAlignment="1" applyProtection="1">
      <alignment horizontal="center" vertical="center" wrapText="1"/>
      <protection hidden="1"/>
    </xf>
    <xf numFmtId="0" fontId="14" fillId="4" borderId="0" xfId="0" applyNumberFormat="1" applyFont="1" applyFill="1" applyBorder="1" applyAlignment="1" applyProtection="1">
      <alignment horizontal="center" vertical="center" wrapText="1"/>
      <protection hidden="1"/>
    </xf>
    <xf numFmtId="0" fontId="14" fillId="4" borderId="9" xfId="0" applyNumberFormat="1" applyFont="1" applyFill="1" applyBorder="1" applyAlignment="1" applyProtection="1">
      <alignment horizontal="center" vertical="center" wrapText="1"/>
      <protection hidden="1"/>
    </xf>
    <xf numFmtId="0" fontId="16" fillId="0" borderId="3" xfId="0" applyFont="1" applyBorder="1" applyAlignment="1" applyProtection="1">
      <alignment horizontal="left"/>
      <protection locked="0"/>
    </xf>
    <xf numFmtId="0" fontId="14" fillId="4" borderId="0" xfId="0" applyNumberFormat="1" applyFont="1" applyFill="1" applyBorder="1" applyAlignment="1" applyProtection="1">
      <alignment horizontal="center" vertical="center"/>
      <protection hidden="1"/>
    </xf>
    <xf numFmtId="0" fontId="14" fillId="4" borderId="26" xfId="0" applyNumberFormat="1" applyFont="1" applyFill="1" applyBorder="1" applyAlignment="1" applyProtection="1">
      <alignment horizontal="center" vertical="center"/>
      <protection hidden="1"/>
    </xf>
    <xf numFmtId="9" fontId="6" fillId="5" borderId="0" xfId="0" applyNumberFormat="1" applyFont="1" applyFill="1" applyBorder="1" applyAlignment="1" applyProtection="1">
      <alignment horizontal="justify" vertical="center" wrapText="1"/>
      <protection hidden="1"/>
    </xf>
    <xf numFmtId="0" fontId="28" fillId="5" borderId="0" xfId="3" applyFont="1" applyFill="1" applyBorder="1" applyAlignment="1" applyProtection="1">
      <alignment horizontal="center" vertical="center"/>
      <protection locked="0"/>
    </xf>
    <xf numFmtId="0" fontId="6" fillId="5" borderId="0" xfId="0" applyNumberFormat="1" applyFont="1" applyFill="1" applyBorder="1" applyAlignment="1" applyProtection="1">
      <alignment horizontal="center"/>
      <protection hidden="1"/>
    </xf>
    <xf numFmtId="0" fontId="3" fillId="5" borderId="26" xfId="3" applyFont="1" applyFill="1" applyBorder="1" applyAlignment="1" applyProtection="1">
      <alignment horizontal="center"/>
      <protection hidden="1"/>
    </xf>
    <xf numFmtId="0" fontId="6" fillId="0" borderId="13" xfId="0" applyFont="1" applyBorder="1" applyAlignment="1" applyProtection="1">
      <alignment horizontal="right" vertical="center"/>
      <protection hidden="1"/>
    </xf>
    <xf numFmtId="9" fontId="6" fillId="5" borderId="0" xfId="0" applyNumberFormat="1" applyFont="1" applyFill="1" applyBorder="1" applyAlignment="1" applyProtection="1">
      <alignment horizontal="justify" vertical="center"/>
      <protection hidden="1"/>
    </xf>
    <xf numFmtId="9" fontId="6" fillId="0" borderId="15" xfId="0" applyNumberFormat="1" applyFont="1" applyBorder="1" applyAlignment="1" applyProtection="1">
      <alignment horizontal="right" vertical="center"/>
      <protection hidden="1"/>
    </xf>
    <xf numFmtId="9" fontId="6" fillId="0" borderId="0" xfId="0" applyNumberFormat="1" applyFont="1" applyBorder="1" applyAlignment="1" applyProtection="1">
      <alignment horizontal="right" vertical="center"/>
      <protection hidden="1"/>
    </xf>
    <xf numFmtId="9" fontId="14" fillId="0" borderId="17" xfId="0" applyNumberFormat="1" applyFont="1" applyBorder="1" applyAlignment="1" applyProtection="1">
      <alignment horizontal="right" vertical="center"/>
      <protection hidden="1"/>
    </xf>
    <xf numFmtId="9" fontId="14" fillId="0" borderId="18" xfId="0" applyNumberFormat="1" applyFont="1" applyBorder="1" applyAlignment="1" applyProtection="1">
      <alignment horizontal="right" vertical="center"/>
      <protection hidden="1"/>
    </xf>
    <xf numFmtId="0" fontId="30" fillId="4" borderId="0" xfId="0" applyNumberFormat="1" applyFont="1" applyFill="1" applyBorder="1" applyAlignment="1" applyProtection="1">
      <alignment horizontal="center" vertical="center"/>
      <protection hidden="1"/>
    </xf>
    <xf numFmtId="0" fontId="10" fillId="5" borderId="0" xfId="0" applyFont="1" applyFill="1" applyBorder="1" applyAlignment="1" applyProtection="1">
      <alignment horizontal="center" vertical="top"/>
      <protection hidden="1"/>
    </xf>
    <xf numFmtId="0" fontId="6" fillId="5" borderId="0" xfId="0" applyNumberFormat="1" applyFont="1" applyFill="1" applyBorder="1" applyAlignment="1" applyProtection="1">
      <alignment horizontal="right" vertical="center"/>
      <protection hidden="1"/>
    </xf>
    <xf numFmtId="9" fontId="14" fillId="0" borderId="40" xfId="0" applyNumberFormat="1" applyFont="1" applyBorder="1" applyAlignment="1" applyProtection="1">
      <alignment horizontal="right" vertical="center"/>
      <protection hidden="1"/>
    </xf>
    <xf numFmtId="9" fontId="14" fillId="0" borderId="29" xfId="0" applyNumberFormat="1" applyFont="1" applyBorder="1" applyAlignment="1" applyProtection="1">
      <alignment horizontal="right" vertical="center"/>
      <protection hidden="1"/>
    </xf>
    <xf numFmtId="9" fontId="33" fillId="0" borderId="8" xfId="0" applyNumberFormat="1" applyFont="1" applyBorder="1" applyAlignment="1" applyProtection="1">
      <alignment horizontal="center"/>
      <protection hidden="1"/>
    </xf>
    <xf numFmtId="9" fontId="33" fillId="0" borderId="0" xfId="0" applyNumberFormat="1" applyFont="1" applyBorder="1" applyAlignment="1" applyProtection="1">
      <alignment horizontal="center"/>
      <protection hidden="1"/>
    </xf>
    <xf numFmtId="9" fontId="33" fillId="0" borderId="9" xfId="0" applyNumberFormat="1" applyFont="1" applyBorder="1" applyAlignment="1" applyProtection="1">
      <alignment horizontal="center"/>
      <protection hidden="1"/>
    </xf>
    <xf numFmtId="9" fontId="6" fillId="0" borderId="0" xfId="0" applyNumberFormat="1" applyFont="1" applyBorder="1" applyAlignment="1" applyProtection="1">
      <alignment horizontal="right"/>
      <protection hidden="1"/>
    </xf>
    <xf numFmtId="0" fontId="14" fillId="0" borderId="1" xfId="0" applyFont="1" applyBorder="1" applyAlignment="1" applyProtection="1">
      <alignment horizontal="center"/>
      <protection locked="0"/>
    </xf>
    <xf numFmtId="49" fontId="17" fillId="0" borderId="1" xfId="0" applyNumberFormat="1" applyFont="1" applyBorder="1" applyAlignment="1" applyProtection="1">
      <alignment horizontal="center"/>
      <protection locked="0"/>
    </xf>
    <xf numFmtId="0" fontId="14" fillId="0" borderId="8" xfId="0" applyNumberFormat="1" applyFont="1" applyBorder="1" applyAlignment="1" applyProtection="1">
      <alignment horizontal="right"/>
      <protection hidden="1"/>
    </xf>
    <xf numFmtId="0" fontId="14" fillId="0" borderId="0" xfId="0" applyNumberFormat="1" applyFont="1" applyBorder="1" applyAlignment="1" applyProtection="1">
      <alignment horizontal="right"/>
      <protection hidden="1"/>
    </xf>
    <xf numFmtId="0" fontId="14" fillId="0" borderId="9" xfId="0" applyNumberFormat="1" applyFont="1" applyBorder="1" applyAlignment="1" applyProtection="1">
      <alignment horizontal="right"/>
      <protection hidden="1"/>
    </xf>
    <xf numFmtId="9" fontId="14" fillId="0" borderId="8" xfId="0" applyNumberFormat="1" applyFont="1" applyBorder="1" applyAlignment="1" applyProtection="1">
      <alignment horizontal="right"/>
      <protection hidden="1"/>
    </xf>
    <xf numFmtId="9" fontId="14" fillId="0" borderId="0" xfId="0" applyNumberFormat="1" applyFont="1" applyBorder="1" applyAlignment="1" applyProtection="1">
      <alignment horizontal="right"/>
      <protection hidden="1"/>
    </xf>
    <xf numFmtId="164" fontId="14" fillId="0" borderId="0" xfId="0" applyNumberFormat="1" applyFont="1" applyBorder="1" applyAlignment="1" applyProtection="1">
      <alignment horizontal="center"/>
      <protection hidden="1"/>
    </xf>
    <xf numFmtId="0" fontId="17" fillId="0" borderId="1" xfId="0" applyFont="1" applyBorder="1" applyAlignment="1" applyProtection="1">
      <alignment horizontal="center"/>
      <protection locked="0"/>
    </xf>
    <xf numFmtId="164" fontId="16" fillId="0" borderId="1" xfId="0" applyNumberFormat="1" applyFont="1" applyBorder="1" applyAlignment="1" applyProtection="1">
      <alignment horizontal="center" vertical="center"/>
      <protection locked="0"/>
    </xf>
    <xf numFmtId="0" fontId="16" fillId="0" borderId="1" xfId="0" applyNumberFormat="1" applyFont="1" applyBorder="1" applyAlignment="1" applyProtection="1">
      <alignment horizontal="center" vertical="center"/>
      <protection locked="0"/>
    </xf>
    <xf numFmtId="0" fontId="14" fillId="0" borderId="0" xfId="0" applyNumberFormat="1" applyFont="1" applyBorder="1" applyAlignment="1" applyProtection="1">
      <alignment horizontal="center" vertical="center"/>
      <protection hidden="1"/>
    </xf>
    <xf numFmtId="9" fontId="6" fillId="0" borderId="31" xfId="0" applyNumberFormat="1" applyFont="1" applyBorder="1" applyAlignment="1" applyProtection="1">
      <alignment horizontal="center" vertical="center" wrapText="1"/>
      <protection hidden="1"/>
    </xf>
    <xf numFmtId="9" fontId="6" fillId="0" borderId="32" xfId="0" applyNumberFormat="1" applyFont="1" applyBorder="1" applyAlignment="1" applyProtection="1">
      <alignment horizontal="center" vertical="center" wrapText="1"/>
      <protection hidden="1"/>
    </xf>
    <xf numFmtId="9" fontId="6" fillId="0" borderId="33" xfId="0" applyNumberFormat="1" applyFont="1" applyBorder="1" applyAlignment="1" applyProtection="1">
      <alignment horizontal="center" vertical="center" wrapText="1"/>
      <protection hidden="1"/>
    </xf>
    <xf numFmtId="9" fontId="6" fillId="0" borderId="34" xfId="0" applyNumberFormat="1" applyFont="1" applyBorder="1" applyAlignment="1" applyProtection="1">
      <alignment horizontal="center" vertical="center" wrapText="1"/>
      <protection hidden="1"/>
    </xf>
    <xf numFmtId="0" fontId="14" fillId="5" borderId="0" xfId="0" applyNumberFormat="1" applyFont="1" applyFill="1" applyBorder="1" applyAlignment="1" applyProtection="1">
      <alignment vertical="center"/>
      <protection hidden="1"/>
    </xf>
    <xf numFmtId="164" fontId="14" fillId="0" borderId="18" xfId="0" applyNumberFormat="1" applyFont="1" applyBorder="1" applyAlignment="1" applyProtection="1">
      <alignment horizontal="center" vertical="center"/>
      <protection hidden="1"/>
    </xf>
    <xf numFmtId="0" fontId="34" fillId="2" borderId="23" xfId="1" applyFont="1" applyFill="1" applyBorder="1" applyAlignment="1" applyProtection="1">
      <alignment horizontal="center"/>
      <protection hidden="1"/>
    </xf>
    <xf numFmtId="0" fontId="34" fillId="0" borderId="22" xfId="1" applyFont="1" applyBorder="1" applyAlignment="1" applyProtection="1">
      <alignment horizontal="center"/>
      <protection hidden="1"/>
    </xf>
    <xf numFmtId="0" fontId="34" fillId="2" borderId="0" xfId="1" applyNumberFormat="1" applyFont="1" applyFill="1" applyBorder="1" applyAlignment="1" applyProtection="1">
      <alignment horizontal="center"/>
      <protection hidden="1"/>
    </xf>
    <xf numFmtId="0" fontId="25" fillId="0" borderId="0" xfId="0" applyFont="1" applyProtection="1">
      <protection hidden="1"/>
    </xf>
    <xf numFmtId="0" fontId="35" fillId="0" borderId="0" xfId="0" applyFont="1" applyProtection="1">
      <protection hidden="1"/>
    </xf>
    <xf numFmtId="0" fontId="34" fillId="2" borderId="23" xfId="1" applyFont="1" applyFill="1" applyBorder="1" applyProtection="1">
      <protection hidden="1"/>
    </xf>
    <xf numFmtId="22" fontId="25" fillId="0" borderId="0" xfId="2" applyNumberFormat="1" applyFont="1" applyFill="1" applyBorder="1" applyAlignment="1" applyProtection="1">
      <alignment vertical="center"/>
      <protection hidden="1"/>
    </xf>
    <xf numFmtId="0" fontId="25" fillId="0" borderId="0" xfId="2" applyFont="1" applyFill="1" applyBorder="1" applyAlignment="1" applyProtection="1">
      <alignment horizontal="left" vertical="center"/>
      <protection hidden="1"/>
    </xf>
    <xf numFmtId="0" fontId="34" fillId="2" borderId="24" xfId="1" applyFont="1" applyFill="1" applyBorder="1" applyAlignment="1" applyProtection="1">
      <alignment horizontal="center"/>
      <protection hidden="1"/>
    </xf>
    <xf numFmtId="165" fontId="34" fillId="2" borderId="23" xfId="1" applyNumberFormat="1" applyFont="1" applyFill="1" applyBorder="1" applyAlignment="1" applyProtection="1">
      <alignment horizontal="center"/>
      <protection hidden="1"/>
    </xf>
    <xf numFmtId="0" fontId="25" fillId="0" borderId="0" xfId="0" applyFont="1" applyBorder="1" applyProtection="1">
      <protection hidden="1"/>
    </xf>
    <xf numFmtId="1" fontId="34" fillId="2" borderId="23" xfId="1" applyNumberFormat="1" applyFont="1" applyFill="1" applyBorder="1" applyAlignment="1" applyProtection="1">
      <alignment horizontal="center"/>
      <protection hidden="1"/>
    </xf>
    <xf numFmtId="1" fontId="34" fillId="2" borderId="24" xfId="1" applyNumberFormat="1" applyFont="1" applyFill="1" applyBorder="1" applyAlignment="1" applyProtection="1">
      <alignment horizontal="center"/>
      <protection hidden="1"/>
    </xf>
    <xf numFmtId="0" fontId="34" fillId="0" borderId="0" xfId="1" applyFont="1" applyAlignment="1" applyProtection="1">
      <alignment horizontal="center"/>
      <protection hidden="1"/>
    </xf>
    <xf numFmtId="0" fontId="25" fillId="0" borderId="0" xfId="0" applyFont="1" applyAlignment="1" applyProtection="1">
      <alignment vertical="center"/>
      <protection hidden="1"/>
    </xf>
    <xf numFmtId="0" fontId="25" fillId="0" borderId="0" xfId="0" applyNumberFormat="1" applyFont="1" applyAlignment="1" applyProtection="1">
      <alignment vertical="center"/>
      <protection hidden="1"/>
    </xf>
    <xf numFmtId="0" fontId="25" fillId="0" borderId="0" xfId="0" applyNumberFormat="1" applyFont="1" applyProtection="1">
      <protection hidden="1"/>
    </xf>
  </cellXfs>
  <cellStyles count="4">
    <cellStyle name="Hyperlink" xfId="3" builtinId="8"/>
    <cellStyle name="Normal" xfId="0" builtinId="0"/>
    <cellStyle name="Normal 2" xfId="1"/>
    <cellStyle name="Normal 2 2" xfId="2"/>
  </cellStyles>
  <dxfs count="2">
    <dxf>
      <font>
        <b/>
        <i val="0"/>
        <strike val="0"/>
        <color theme="3"/>
      </font>
      <fill>
        <patternFill>
          <bgColor theme="9" tint="0.59996337778862885"/>
        </patternFill>
      </fill>
      <border>
        <left/>
        <right/>
        <top/>
        <bottom/>
        <vertical/>
        <horizontal/>
      </border>
    </dxf>
    <dxf>
      <font>
        <b/>
        <i val="0"/>
        <strike val="0"/>
        <color theme="3"/>
      </font>
      <fill>
        <patternFill>
          <bgColor theme="9" tint="0.59996337778862885"/>
        </patternFill>
      </fill>
      <border>
        <left/>
        <right/>
        <top/>
        <bottom/>
        <vertical/>
        <horizontal/>
      </border>
    </dxf>
  </dxfs>
  <tableStyles count="0" defaultTableStyle="TableStyleMedium9" defaultPivotStyle="PivotStyleLight16"/>
  <colors>
    <mruColors>
      <color rgb="FFEAEAEA"/>
      <color rgb="FFCCFF99"/>
      <color rgb="FF0000FF"/>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114301</xdr:rowOff>
    </xdr:from>
    <xdr:to>
      <xdr:col>3</xdr:col>
      <xdr:colOff>128475</xdr:colOff>
      <xdr:row>4</xdr:row>
      <xdr:rowOff>40152</xdr:rowOff>
    </xdr:to>
    <xdr:pic>
      <xdr:nvPicPr>
        <xdr:cNvPr id="2" name="Picture 1">
          <a:extLst>
            <a:ext uri="{FF2B5EF4-FFF2-40B4-BE49-F238E27FC236}">
              <a16:creationId xmlns:a16="http://schemas.microsoft.com/office/drawing/2014/main" id="{537E9ED4-C9FB-4638-A558-BE27D643139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5725" y="114301"/>
          <a:ext cx="900000" cy="611651"/>
        </a:xfrm>
        <a:prstGeom prst="rect">
          <a:avLst/>
        </a:prstGeom>
      </xdr:spPr>
    </xdr:pic>
    <xdr:clientData/>
  </xdr:twoCellAnchor>
  <xdr:twoCellAnchor editAs="oneCell">
    <xdr:from>
      <xdr:col>13</xdr:col>
      <xdr:colOff>123825</xdr:colOff>
      <xdr:row>66</xdr:row>
      <xdr:rowOff>95250</xdr:rowOff>
    </xdr:from>
    <xdr:to>
      <xdr:col>18</xdr:col>
      <xdr:colOff>94050</xdr:colOff>
      <xdr:row>68</xdr:row>
      <xdr:rowOff>106432</xdr:rowOff>
    </xdr:to>
    <xdr:pic>
      <xdr:nvPicPr>
        <xdr:cNvPr id="4" name="Picture 3">
          <a:extLst>
            <a:ext uri="{FF2B5EF4-FFF2-40B4-BE49-F238E27FC236}">
              <a16:creationId xmlns:a16="http://schemas.microsoft.com/office/drawing/2014/main" id="{541F8BC5-A8CC-422D-9B74-30085B34A41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6965"/>
        <a:stretch/>
      </xdr:blipFill>
      <xdr:spPr>
        <a:xfrm>
          <a:off x="4810125" y="9944100"/>
          <a:ext cx="1980000" cy="296932"/>
        </a:xfrm>
        <a:prstGeom prst="rect">
          <a:avLst/>
        </a:prstGeom>
      </xdr:spPr>
    </xdr:pic>
    <xdr:clientData/>
  </xdr:twoCellAnchor>
  <xdr:twoCellAnchor editAs="oneCell">
    <xdr:from>
      <xdr:col>14</xdr:col>
      <xdr:colOff>133350</xdr:colOff>
      <xdr:row>0</xdr:row>
      <xdr:rowOff>104775</xdr:rowOff>
    </xdr:from>
    <xdr:to>
      <xdr:col>18</xdr:col>
      <xdr:colOff>124575</xdr:colOff>
      <xdr:row>2</xdr:row>
      <xdr:rowOff>158890</xdr:rowOff>
    </xdr:to>
    <xdr:pic>
      <xdr:nvPicPr>
        <xdr:cNvPr id="5" name="Picture 4">
          <a:extLst>
            <a:ext uri="{FF2B5EF4-FFF2-40B4-BE49-F238E27FC236}">
              <a16:creationId xmlns:a16="http://schemas.microsoft.com/office/drawing/2014/main" id="{780D1A47-95AF-4314-AE39-1E81BBCC096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00650" y="104775"/>
          <a:ext cx="1620000" cy="4160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gurex.fil.pt/" TargetMode="External"/><Relationship Id="rId1" Type="http://schemas.openxmlformats.org/officeDocument/2006/relationships/hyperlink" Target="mailto:servifil@ccl.fil.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
  <sheetViews>
    <sheetView showGridLines="0" tabSelected="1" zoomScaleNormal="100" workbookViewId="0">
      <selection activeCell="L1" sqref="L1:M1"/>
    </sheetView>
  </sheetViews>
  <sheetFormatPr defaultRowHeight="12" x14ac:dyDescent="0.2"/>
  <cols>
    <col min="1" max="1" width="3.1640625" style="36" customWidth="1"/>
    <col min="2" max="2" width="5.1640625" style="36" customWidth="1"/>
    <col min="3" max="5" width="6.6640625" style="36" customWidth="1"/>
    <col min="6" max="6" width="7" style="36" customWidth="1"/>
    <col min="7" max="14" width="6.6640625" style="36" customWidth="1"/>
    <col min="15" max="15" width="8.33203125" style="36" customWidth="1"/>
    <col min="16" max="16" width="6.6640625" style="36" customWidth="1"/>
    <col min="17" max="17" width="10" style="36" customWidth="1"/>
    <col min="18" max="18" width="3.5" style="36" customWidth="1"/>
    <col min="19" max="19" width="3.1640625" style="4" customWidth="1"/>
    <col min="20" max="20" width="9.33203125" style="179" hidden="1" customWidth="1"/>
    <col min="21" max="21" width="5.33203125" style="179" hidden="1" customWidth="1"/>
    <col min="22" max="22" width="5" style="179" hidden="1" customWidth="1"/>
    <col min="23" max="23" width="23" style="179" hidden="1" customWidth="1"/>
    <col min="24" max="24" width="7.1640625" style="179" hidden="1" customWidth="1"/>
    <col min="25" max="25" width="9.33203125" style="179" hidden="1" customWidth="1"/>
    <col min="26" max="16384" width="9.33203125" style="36"/>
  </cols>
  <sheetData>
    <row r="1" spans="1:25" ht="15.75" customHeight="1" thickTop="1" thickBot="1" x14ac:dyDescent="0.25">
      <c r="A1" s="45"/>
      <c r="B1" s="46"/>
      <c r="C1" s="46"/>
      <c r="D1" s="46"/>
      <c r="E1" s="17"/>
      <c r="F1" s="17"/>
      <c r="G1" s="130" t="s">
        <v>133</v>
      </c>
      <c r="H1" s="130"/>
      <c r="I1" s="130"/>
      <c r="J1" s="130"/>
      <c r="K1" s="130"/>
      <c r="L1" s="128" t="s">
        <v>0</v>
      </c>
      <c r="M1" s="129"/>
      <c r="N1" s="46"/>
      <c r="O1" s="46"/>
      <c r="P1" s="46"/>
      <c r="Q1" s="46"/>
      <c r="R1" s="46"/>
      <c r="S1" s="94"/>
      <c r="T1" s="175" t="s">
        <v>0</v>
      </c>
      <c r="U1" s="176" t="s">
        <v>143</v>
      </c>
      <c r="V1" s="176" t="s">
        <v>142</v>
      </c>
      <c r="W1" s="177" t="str">
        <f>IF($L$1="Português",W2,(IF($L$1="English",W3,(IF($L$11="Español",W4,(IF($L$1="Français",W5)))))))</f>
        <v xml:space="preserve">08 a 11 de Maio 2019    </v>
      </c>
      <c r="X1" s="178"/>
    </row>
    <row r="2" spans="1:25" ht="12.75" customHeight="1" x14ac:dyDescent="0.2">
      <c r="A2" s="153" t="str">
        <f>'T1'!$G$1</f>
        <v>MOVIMENTAÇÃO DE MATERIAIS</v>
      </c>
      <c r="B2" s="154"/>
      <c r="C2" s="154"/>
      <c r="D2" s="154"/>
      <c r="E2" s="154"/>
      <c r="F2" s="154"/>
      <c r="G2" s="154"/>
      <c r="H2" s="154"/>
      <c r="I2" s="154"/>
      <c r="J2" s="154"/>
      <c r="K2" s="154"/>
      <c r="L2" s="154"/>
      <c r="M2" s="154"/>
      <c r="N2" s="154"/>
      <c r="O2" s="154"/>
      <c r="P2" s="154"/>
      <c r="Q2" s="154"/>
      <c r="R2" s="154"/>
      <c r="S2" s="155"/>
      <c r="T2" s="175" t="s">
        <v>4</v>
      </c>
      <c r="U2" s="175"/>
      <c r="V2" s="180"/>
      <c r="W2" s="181" t="s">
        <v>178</v>
      </c>
      <c r="X2" s="178"/>
    </row>
    <row r="3" spans="1:25" s="47" customFormat="1" ht="12.75" customHeight="1" x14ac:dyDescent="0.2">
      <c r="A3" s="153"/>
      <c r="B3" s="154"/>
      <c r="C3" s="154"/>
      <c r="D3" s="154"/>
      <c r="E3" s="154"/>
      <c r="F3" s="154"/>
      <c r="G3" s="154"/>
      <c r="H3" s="154"/>
      <c r="I3" s="154"/>
      <c r="J3" s="154"/>
      <c r="K3" s="154"/>
      <c r="L3" s="154"/>
      <c r="M3" s="154"/>
      <c r="N3" s="154"/>
      <c r="O3" s="154"/>
      <c r="P3" s="154"/>
      <c r="Q3" s="154"/>
      <c r="R3" s="154"/>
      <c r="S3" s="155"/>
      <c r="T3" s="175" t="s">
        <v>7</v>
      </c>
      <c r="U3" s="175">
        <v>1</v>
      </c>
      <c r="V3" s="175">
        <v>1</v>
      </c>
      <c r="W3" s="182" t="s">
        <v>179</v>
      </c>
      <c r="X3" s="178"/>
      <c r="Y3" s="178"/>
    </row>
    <row r="4" spans="1:25" ht="12.75" customHeight="1" x14ac:dyDescent="0.2">
      <c r="A4" s="162" t="str">
        <f>'T1'!$E$1</f>
        <v>Prazo de Inscrição:</v>
      </c>
      <c r="B4" s="163"/>
      <c r="C4" s="163"/>
      <c r="D4" s="163"/>
      <c r="E4" s="163"/>
      <c r="F4" s="163"/>
      <c r="G4" s="163"/>
      <c r="H4" s="163"/>
      <c r="I4" s="163"/>
      <c r="J4" s="163"/>
      <c r="K4" s="164">
        <v>43570</v>
      </c>
      <c r="L4" s="164"/>
      <c r="M4" s="48"/>
      <c r="N4" s="48"/>
      <c r="O4" s="48"/>
      <c r="P4" s="48"/>
      <c r="Q4" s="48"/>
      <c r="R4" s="48"/>
      <c r="S4" s="49"/>
      <c r="T4" s="183" t="s">
        <v>93</v>
      </c>
      <c r="U4" s="175">
        <v>2</v>
      </c>
      <c r="V4" s="184">
        <v>1.3</v>
      </c>
      <c r="W4" s="182" t="s">
        <v>180</v>
      </c>
      <c r="X4" s="178"/>
    </row>
    <row r="5" spans="1:25" ht="12.75" customHeight="1" x14ac:dyDescent="0.2">
      <c r="A5" s="159" t="str">
        <f>$W$1</f>
        <v xml:space="preserve">08 a 11 de Maio 2019    </v>
      </c>
      <c r="B5" s="160"/>
      <c r="C5" s="160"/>
      <c r="D5" s="160"/>
      <c r="E5" s="160"/>
      <c r="F5" s="160"/>
      <c r="G5" s="160"/>
      <c r="H5" s="160"/>
      <c r="I5" s="160"/>
      <c r="J5" s="160"/>
      <c r="K5" s="160"/>
      <c r="L5" s="160"/>
      <c r="M5" s="160"/>
      <c r="N5" s="160"/>
      <c r="O5" s="160"/>
      <c r="P5" s="160"/>
      <c r="Q5" s="160"/>
      <c r="R5" s="160"/>
      <c r="S5" s="161"/>
      <c r="U5" s="175">
        <v>3</v>
      </c>
      <c r="V5" s="175">
        <v>2</v>
      </c>
      <c r="W5" s="185" t="s">
        <v>181</v>
      </c>
      <c r="X5" s="178"/>
    </row>
    <row r="6" spans="1:25" ht="12" customHeight="1" x14ac:dyDescent="0.2">
      <c r="A6" s="132" t="str">
        <f>'T2'!$A$3</f>
        <v>Requisições durante a montagem e realização tem um agravamento de 30% e está sujeita à disponibilidade do produto. A desistência de serviços 
solicitados só poderá ser feita até ao 4º dia antes do período de montagem, a partir desta data não haverá lugar à devolução do valor pago.</v>
      </c>
      <c r="B6" s="133"/>
      <c r="C6" s="133"/>
      <c r="D6" s="133"/>
      <c r="E6" s="133"/>
      <c r="F6" s="133"/>
      <c r="G6" s="133"/>
      <c r="H6" s="133"/>
      <c r="I6" s="133"/>
      <c r="J6" s="133"/>
      <c r="K6" s="133"/>
      <c r="L6" s="133"/>
      <c r="M6" s="133"/>
      <c r="N6" s="133"/>
      <c r="O6" s="133"/>
      <c r="P6" s="133"/>
      <c r="Q6" s="133"/>
      <c r="R6" s="133"/>
      <c r="S6" s="134"/>
      <c r="U6" s="175">
        <v>4</v>
      </c>
      <c r="V6" s="184">
        <v>2.2999999999999998</v>
      </c>
      <c r="X6" s="178"/>
    </row>
    <row r="7" spans="1:25" x14ac:dyDescent="0.2">
      <c r="A7" s="132"/>
      <c r="B7" s="133"/>
      <c r="C7" s="133"/>
      <c r="D7" s="133"/>
      <c r="E7" s="133"/>
      <c r="F7" s="133"/>
      <c r="G7" s="133"/>
      <c r="H7" s="133"/>
      <c r="I7" s="133"/>
      <c r="J7" s="133"/>
      <c r="K7" s="133"/>
      <c r="L7" s="133"/>
      <c r="M7" s="133"/>
      <c r="N7" s="133"/>
      <c r="O7" s="133"/>
      <c r="P7" s="133"/>
      <c r="Q7" s="133"/>
      <c r="R7" s="133"/>
      <c r="S7" s="134"/>
      <c r="U7" s="175">
        <v>5</v>
      </c>
      <c r="V7" s="175">
        <v>3</v>
      </c>
      <c r="X7" s="178"/>
    </row>
    <row r="8" spans="1:25" s="37" customFormat="1" x14ac:dyDescent="0.2">
      <c r="A8" s="50"/>
      <c r="B8" s="51"/>
      <c r="C8" s="51"/>
      <c r="D8" s="51"/>
      <c r="E8" s="51"/>
      <c r="F8" s="51"/>
      <c r="G8" s="51"/>
      <c r="H8" s="51"/>
      <c r="I8" s="52" t="s">
        <v>74</v>
      </c>
      <c r="J8" s="53" t="str">
        <f>'T1'!$E$21</f>
        <v>Campos Obrigatórios</v>
      </c>
      <c r="K8" s="51"/>
      <c r="L8" s="51"/>
      <c r="M8" s="51"/>
      <c r="N8" s="51"/>
      <c r="O8" s="51"/>
      <c r="P8" s="51"/>
      <c r="Q8" s="51"/>
      <c r="R8" s="51"/>
      <c r="S8" s="54"/>
      <c r="T8" s="179"/>
      <c r="U8" s="175">
        <v>6</v>
      </c>
      <c r="V8" s="175">
        <v>3.3</v>
      </c>
      <c r="W8" s="179"/>
      <c r="X8" s="178"/>
      <c r="Y8" s="179"/>
    </row>
    <row r="9" spans="1:25" s="38" customFormat="1" ht="11.25" x14ac:dyDescent="0.2">
      <c r="A9" s="55"/>
      <c r="B9" s="56" t="s">
        <v>74</v>
      </c>
      <c r="C9" s="57" t="str">
        <f>'T1'!$C$1</f>
        <v>Nº Contribuinte:</v>
      </c>
      <c r="D9" s="4"/>
      <c r="E9" s="4"/>
      <c r="F9" s="158"/>
      <c r="G9" s="158"/>
      <c r="H9" s="158"/>
      <c r="I9" s="158"/>
      <c r="J9" s="158"/>
      <c r="K9" s="4"/>
      <c r="L9" s="4"/>
      <c r="M9" s="4"/>
      <c r="N9" s="4"/>
      <c r="O9" s="4"/>
      <c r="P9" s="4"/>
      <c r="Q9" s="4"/>
      <c r="R9" s="4"/>
      <c r="S9" s="54"/>
      <c r="T9" s="178"/>
      <c r="U9" s="175">
        <v>7</v>
      </c>
      <c r="V9" s="186">
        <v>4</v>
      </c>
      <c r="W9" s="178"/>
      <c r="X9" s="178"/>
      <c r="Y9" s="178"/>
    </row>
    <row r="10" spans="1:25" s="38" customFormat="1" ht="12.75" customHeight="1" x14ac:dyDescent="0.2">
      <c r="A10" s="55"/>
      <c r="B10" s="56" t="s">
        <v>74</v>
      </c>
      <c r="C10" s="57" t="str">
        <f>'T1'!$G$26</f>
        <v>Nome da Empresa Expositora:</v>
      </c>
      <c r="D10" s="4"/>
      <c r="G10" s="165"/>
      <c r="H10" s="165"/>
      <c r="I10" s="165"/>
      <c r="J10" s="165"/>
      <c r="K10" s="165"/>
      <c r="L10" s="165"/>
      <c r="M10" s="165"/>
      <c r="N10" s="165"/>
      <c r="O10" s="165"/>
      <c r="P10" s="165"/>
      <c r="Q10" s="165"/>
      <c r="R10" s="4"/>
      <c r="S10" s="54"/>
      <c r="T10" s="178"/>
      <c r="U10" s="175">
        <v>8</v>
      </c>
      <c r="V10" s="175">
        <v>4.3</v>
      </c>
      <c r="W10" s="178"/>
      <c r="X10" s="178"/>
      <c r="Y10" s="178"/>
    </row>
    <row r="11" spans="1:25" s="39" customFormat="1" ht="12.75" customHeight="1" x14ac:dyDescent="0.2">
      <c r="A11" s="58"/>
      <c r="B11" s="59"/>
      <c r="C11" s="59"/>
      <c r="D11" s="59"/>
      <c r="E11" s="59"/>
      <c r="F11" s="59"/>
      <c r="G11" s="59"/>
      <c r="H11" s="59"/>
      <c r="I11" s="59"/>
      <c r="J11" s="59"/>
      <c r="K11" s="59"/>
      <c r="L11" s="59"/>
      <c r="M11" s="59"/>
      <c r="N11" s="59"/>
      <c r="O11" s="59"/>
      <c r="P11" s="59"/>
      <c r="Q11" s="59"/>
      <c r="R11" s="59"/>
      <c r="S11" s="95"/>
      <c r="T11" s="178"/>
      <c r="U11" s="175">
        <v>9</v>
      </c>
      <c r="V11" s="175">
        <v>5</v>
      </c>
      <c r="W11" s="178"/>
      <c r="X11" s="178"/>
      <c r="Y11" s="178"/>
    </row>
    <row r="12" spans="1:25" s="39" customFormat="1" ht="12.75" customHeight="1" x14ac:dyDescent="0.2">
      <c r="A12" s="55"/>
      <c r="B12" s="4"/>
      <c r="C12" s="4"/>
      <c r="D12" s="4"/>
      <c r="E12" s="4"/>
      <c r="F12" s="4"/>
      <c r="G12" s="4"/>
      <c r="H12" s="4"/>
      <c r="I12" s="4"/>
      <c r="J12" s="4"/>
      <c r="K12" s="4"/>
      <c r="L12" s="4"/>
      <c r="M12" s="4"/>
      <c r="N12" s="4"/>
      <c r="O12" s="4"/>
      <c r="P12" s="4"/>
      <c r="Q12" s="4"/>
      <c r="R12" s="4"/>
      <c r="S12" s="54"/>
      <c r="T12" s="178"/>
      <c r="U12" s="175">
        <v>10</v>
      </c>
      <c r="V12" s="184">
        <v>5.3</v>
      </c>
      <c r="W12" s="178"/>
      <c r="X12" s="178"/>
      <c r="Y12" s="178"/>
    </row>
    <row r="13" spans="1:25" s="39" customFormat="1" ht="12.75" customHeight="1" x14ac:dyDescent="0.2">
      <c r="A13" s="55"/>
      <c r="B13" s="4"/>
      <c r="C13" s="53" t="str">
        <f>'T1'!$E$11</f>
        <v>GRUAS</v>
      </c>
      <c r="D13" s="4"/>
      <c r="E13" s="4"/>
      <c r="F13" s="4"/>
      <c r="G13" s="4"/>
      <c r="H13" s="4"/>
      <c r="I13" s="4"/>
      <c r="J13" s="4"/>
      <c r="K13" s="4"/>
      <c r="L13" s="4"/>
      <c r="M13" s="4"/>
      <c r="N13" s="4"/>
      <c r="O13" s="4"/>
      <c r="P13" s="4"/>
      <c r="Q13" s="4"/>
      <c r="R13" s="4"/>
      <c r="S13" s="54"/>
      <c r="T13" s="178"/>
      <c r="U13" s="175">
        <v>11</v>
      </c>
      <c r="V13" s="175">
        <v>6</v>
      </c>
      <c r="W13" s="178"/>
      <c r="X13" s="178"/>
      <c r="Y13" s="178"/>
    </row>
    <row r="14" spans="1:25" s="39" customFormat="1" ht="12.75" customHeight="1" x14ac:dyDescent="0.2">
      <c r="A14" s="55"/>
      <c r="B14" s="4"/>
      <c r="C14" s="60" t="str">
        <f>'T2'!$A$8</f>
        <v>Aluguer de Grua: Serviço a Orçamentar, mediante a apresentação da seguinte informação:</v>
      </c>
      <c r="D14" s="4"/>
      <c r="E14" s="4"/>
      <c r="F14" s="4"/>
      <c r="G14" s="4"/>
      <c r="H14" s="4"/>
      <c r="I14" s="4"/>
      <c r="J14" s="4"/>
      <c r="K14" s="4"/>
      <c r="L14" s="4"/>
      <c r="M14" s="4"/>
      <c r="N14" s="4"/>
      <c r="O14" s="4"/>
      <c r="P14" s="4"/>
      <c r="Q14" s="4"/>
      <c r="R14" s="4"/>
      <c r="S14" s="54"/>
      <c r="T14" s="178"/>
      <c r="U14" s="175">
        <v>12</v>
      </c>
      <c r="V14" s="175">
        <v>6.3</v>
      </c>
      <c r="W14" s="178"/>
      <c r="X14" s="178"/>
      <c r="Y14" s="178"/>
    </row>
    <row r="15" spans="1:25" s="39" customFormat="1" ht="11.25" x14ac:dyDescent="0.2">
      <c r="A15" s="55"/>
      <c r="B15" s="4"/>
      <c r="C15" s="57"/>
      <c r="D15" s="4"/>
      <c r="E15" s="4"/>
      <c r="F15" s="4"/>
      <c r="G15" s="4"/>
      <c r="H15" s="4"/>
      <c r="I15" s="4"/>
      <c r="J15" s="4"/>
      <c r="K15" s="4"/>
      <c r="L15" s="4"/>
      <c r="M15" s="4"/>
      <c r="N15" s="4"/>
      <c r="O15" s="4"/>
      <c r="P15" s="4"/>
      <c r="Q15" s="4"/>
      <c r="R15" s="4"/>
      <c r="S15" s="54"/>
      <c r="T15" s="178"/>
      <c r="U15" s="175">
        <v>13</v>
      </c>
      <c r="V15" s="186">
        <v>7</v>
      </c>
      <c r="W15" s="178"/>
      <c r="X15" s="178"/>
      <c r="Y15" s="178"/>
    </row>
    <row r="16" spans="1:25" s="39" customFormat="1" ht="11.25" x14ac:dyDescent="0.2">
      <c r="A16" s="55"/>
      <c r="B16" s="4"/>
      <c r="C16" s="53" t="str">
        <f>'T2'!$A$13</f>
        <v>Tipo de equipamento a transportar:</v>
      </c>
      <c r="D16" s="4"/>
      <c r="E16" s="4"/>
      <c r="F16" s="4"/>
      <c r="G16" s="4"/>
      <c r="H16" s="157"/>
      <c r="I16" s="157"/>
      <c r="J16" s="157"/>
      <c r="K16" s="157"/>
      <c r="L16" s="157"/>
      <c r="M16" s="157"/>
      <c r="N16" s="157"/>
      <c r="O16" s="157"/>
      <c r="P16" s="157"/>
      <c r="Q16" s="157"/>
      <c r="R16" s="4"/>
      <c r="S16" s="54"/>
      <c r="T16" s="178"/>
      <c r="U16" s="175">
        <v>14</v>
      </c>
      <c r="V16" s="175">
        <v>7.3</v>
      </c>
      <c r="W16" s="178"/>
      <c r="X16" s="178"/>
      <c r="Y16" s="178"/>
    </row>
    <row r="17" spans="1:25" s="39" customFormat="1" ht="11.25" x14ac:dyDescent="0.2">
      <c r="A17" s="55"/>
      <c r="B17" s="4"/>
      <c r="C17" s="4"/>
      <c r="D17" s="4"/>
      <c r="E17" s="4"/>
      <c r="F17" s="4"/>
      <c r="G17" s="4"/>
      <c r="H17" s="4"/>
      <c r="I17" s="4"/>
      <c r="J17" s="4"/>
      <c r="K17" s="4"/>
      <c r="L17" s="4"/>
      <c r="M17" s="4"/>
      <c r="N17" s="4"/>
      <c r="O17" s="4"/>
      <c r="P17" s="4"/>
      <c r="Q17" s="4"/>
      <c r="R17" s="4"/>
      <c r="S17" s="54"/>
      <c r="T17" s="178"/>
      <c r="U17" s="175">
        <v>15</v>
      </c>
      <c r="V17" s="175">
        <v>8</v>
      </c>
      <c r="W17" s="178"/>
      <c r="X17" s="178"/>
      <c r="Y17" s="178"/>
    </row>
    <row r="18" spans="1:25" s="39" customFormat="1" ht="11.25" x14ac:dyDescent="0.2">
      <c r="A18" s="55"/>
      <c r="B18" s="4"/>
      <c r="C18" s="4"/>
      <c r="D18" s="57" t="str">
        <f>'T1'!$I$1</f>
        <v>Peso:</v>
      </c>
      <c r="E18" s="157"/>
      <c r="F18" s="157"/>
      <c r="G18" s="157"/>
      <c r="H18" s="157"/>
      <c r="I18" s="156" t="str">
        <f>'T1'!$I$6</f>
        <v>Largura:</v>
      </c>
      <c r="J18" s="156"/>
      <c r="K18" s="157"/>
      <c r="L18" s="157"/>
      <c r="M18" s="157"/>
      <c r="N18" s="157"/>
      <c r="O18" s="157"/>
      <c r="P18" s="157"/>
      <c r="Q18" s="4"/>
      <c r="R18" s="4"/>
      <c r="S18" s="54"/>
      <c r="T18" s="178"/>
      <c r="U18" s="175">
        <v>16</v>
      </c>
      <c r="V18" s="184">
        <v>8.3000000000000007</v>
      </c>
      <c r="W18" s="178"/>
      <c r="X18" s="178"/>
      <c r="Y18" s="178"/>
    </row>
    <row r="19" spans="1:25" s="39" customFormat="1" ht="11.25" x14ac:dyDescent="0.2">
      <c r="A19" s="55"/>
      <c r="B19" s="4"/>
      <c r="C19" s="4"/>
      <c r="D19" s="4"/>
      <c r="E19" s="4"/>
      <c r="F19" s="4"/>
      <c r="G19" s="4"/>
      <c r="H19" s="4"/>
      <c r="I19" s="4"/>
      <c r="J19" s="4"/>
      <c r="K19" s="4"/>
      <c r="L19" s="4"/>
      <c r="M19" s="4"/>
      <c r="N19" s="4"/>
      <c r="O19" s="4"/>
      <c r="P19" s="4"/>
      <c r="Q19" s="4"/>
      <c r="R19" s="4"/>
      <c r="S19" s="54"/>
      <c r="T19" s="178"/>
      <c r="U19" s="175">
        <v>17</v>
      </c>
      <c r="V19" s="175">
        <v>9</v>
      </c>
      <c r="W19" s="178"/>
      <c r="X19" s="178"/>
      <c r="Y19" s="178"/>
    </row>
    <row r="20" spans="1:25" s="39" customFormat="1" ht="11.25" x14ac:dyDescent="0.2">
      <c r="A20" s="55"/>
      <c r="B20" s="4"/>
      <c r="C20" s="4"/>
      <c r="D20" s="4"/>
      <c r="E20" s="4"/>
      <c r="F20" s="57" t="str">
        <f>'T1'!$I$11</f>
        <v>Altura:</v>
      </c>
      <c r="G20" s="157"/>
      <c r="H20" s="157"/>
      <c r="I20" s="157"/>
      <c r="J20" s="157"/>
      <c r="K20" s="57" t="str">
        <f>'T1'!$I$16</f>
        <v>Comprimento:</v>
      </c>
      <c r="L20" s="4"/>
      <c r="M20" s="157"/>
      <c r="N20" s="157"/>
      <c r="O20" s="157"/>
      <c r="P20" s="157"/>
      <c r="Q20" s="4"/>
      <c r="R20" s="4"/>
      <c r="S20" s="54"/>
      <c r="T20" s="178"/>
      <c r="U20" s="175">
        <v>18</v>
      </c>
      <c r="V20" s="175">
        <v>9.3000000000000007</v>
      </c>
      <c r="W20" s="178"/>
      <c r="X20" s="178"/>
      <c r="Y20" s="178"/>
    </row>
    <row r="21" spans="1:25" s="39" customFormat="1" ht="11.25" x14ac:dyDescent="0.2">
      <c r="A21" s="55"/>
      <c r="B21" s="4"/>
      <c r="C21" s="4"/>
      <c r="D21" s="4"/>
      <c r="E21" s="4"/>
      <c r="F21" s="4"/>
      <c r="G21" s="4"/>
      <c r="H21" s="4"/>
      <c r="I21" s="4"/>
      <c r="J21" s="4"/>
      <c r="K21" s="4"/>
      <c r="L21" s="4"/>
      <c r="M21" s="4"/>
      <c r="N21" s="4"/>
      <c r="O21" s="4"/>
      <c r="P21" s="4"/>
      <c r="Q21" s="4"/>
      <c r="R21" s="4"/>
      <c r="S21" s="54"/>
      <c r="T21" s="178"/>
      <c r="U21" s="175">
        <v>19</v>
      </c>
      <c r="V21" s="187">
        <v>10</v>
      </c>
      <c r="W21" s="178"/>
      <c r="X21" s="178"/>
      <c r="Y21" s="178"/>
    </row>
    <row r="22" spans="1:25" s="39" customFormat="1" ht="11.25" x14ac:dyDescent="0.2">
      <c r="A22" s="55"/>
      <c r="B22" s="4"/>
      <c r="C22" s="53" t="str">
        <f>'T2'!$A$18</f>
        <v>Outras necessidades de equipamento específico, para além da grua e respectivo operador</v>
      </c>
      <c r="D22" s="4"/>
      <c r="E22" s="4"/>
      <c r="F22" s="4"/>
      <c r="G22" s="4"/>
      <c r="H22" s="4"/>
      <c r="I22" s="4"/>
      <c r="J22" s="4"/>
      <c r="K22" s="4"/>
      <c r="L22" s="4"/>
      <c r="M22" s="4"/>
      <c r="N22" s="4"/>
      <c r="O22" s="4"/>
      <c r="P22" s="4"/>
      <c r="Q22" s="4"/>
      <c r="R22" s="4"/>
      <c r="S22" s="54"/>
      <c r="T22" s="178"/>
      <c r="U22" s="175">
        <v>20</v>
      </c>
      <c r="V22" s="178"/>
      <c r="W22" s="178"/>
      <c r="X22" s="178"/>
      <c r="Y22" s="178"/>
    </row>
    <row r="23" spans="1:25" s="39" customFormat="1" ht="12.75" customHeight="1" x14ac:dyDescent="0.2">
      <c r="A23" s="55"/>
      <c r="B23" s="4"/>
      <c r="C23" s="157"/>
      <c r="D23" s="157"/>
      <c r="E23" s="157"/>
      <c r="F23" s="157"/>
      <c r="G23" s="157"/>
      <c r="H23" s="157"/>
      <c r="I23" s="157"/>
      <c r="J23" s="157"/>
      <c r="K23" s="157"/>
      <c r="L23" s="157"/>
      <c r="M23" s="157"/>
      <c r="N23" s="157"/>
      <c r="O23" s="157"/>
      <c r="P23" s="157"/>
      <c r="Q23" s="4"/>
      <c r="R23" s="4"/>
      <c r="S23" s="54"/>
      <c r="T23" s="178"/>
      <c r="U23" s="175">
        <v>21</v>
      </c>
      <c r="V23" s="178"/>
      <c r="W23" s="178"/>
      <c r="X23" s="178"/>
      <c r="Y23" s="178"/>
    </row>
    <row r="24" spans="1:25" s="39" customFormat="1" ht="11.25" x14ac:dyDescent="0.2">
      <c r="A24" s="61"/>
      <c r="B24" s="62"/>
      <c r="C24" s="62"/>
      <c r="D24" s="62"/>
      <c r="E24" s="62"/>
      <c r="F24" s="62"/>
      <c r="G24" s="62"/>
      <c r="H24" s="62"/>
      <c r="I24" s="62"/>
      <c r="J24" s="62"/>
      <c r="K24" s="62"/>
      <c r="L24" s="62"/>
      <c r="M24" s="62"/>
      <c r="N24" s="62"/>
      <c r="O24" s="62"/>
      <c r="P24" s="62"/>
      <c r="Q24" s="62"/>
      <c r="R24" s="62"/>
      <c r="S24" s="54"/>
      <c r="T24" s="178"/>
      <c r="U24" s="175">
        <v>22</v>
      </c>
      <c r="V24" s="178"/>
      <c r="W24" s="178"/>
      <c r="X24" s="178"/>
      <c r="Y24" s="178"/>
    </row>
    <row r="25" spans="1:25" s="39" customFormat="1" ht="11.25" x14ac:dyDescent="0.2">
      <c r="A25" s="61"/>
      <c r="B25" s="62"/>
      <c r="C25" s="53" t="str">
        <f>'T1'!$E$16</f>
        <v>EMPILHADORES</v>
      </c>
      <c r="D25" s="62"/>
      <c r="E25" s="62"/>
      <c r="F25" s="62"/>
      <c r="G25" s="62"/>
      <c r="H25" s="62"/>
      <c r="I25" s="62"/>
      <c r="J25" s="62"/>
      <c r="K25" s="62"/>
      <c r="L25" s="62"/>
      <c r="M25" s="62"/>
      <c r="N25" s="62"/>
      <c r="O25" s="62"/>
      <c r="P25" s="62"/>
      <c r="Q25" s="62"/>
      <c r="R25" s="62"/>
      <c r="S25" s="54"/>
      <c r="T25" s="178"/>
      <c r="U25" s="175">
        <v>23</v>
      </c>
      <c r="V25" s="178"/>
      <c r="W25" s="178"/>
      <c r="X25" s="178"/>
      <c r="Y25" s="178"/>
    </row>
    <row r="26" spans="1:25" s="39" customFormat="1" ht="11.25" x14ac:dyDescent="0.2">
      <c r="A26" s="61"/>
      <c r="B26" s="62"/>
      <c r="C26" s="57" t="str">
        <f>'T2'!$A$33</f>
        <v xml:space="preserve">Preencha o quadro, esta informação é essencial para o tratamento/processamento da vossa requisição. </v>
      </c>
      <c r="D26" s="62"/>
      <c r="E26" s="62"/>
      <c r="F26" s="62"/>
      <c r="G26" s="62"/>
      <c r="H26" s="62"/>
      <c r="I26" s="62"/>
      <c r="J26" s="62"/>
      <c r="K26" s="62"/>
      <c r="L26" s="62"/>
      <c r="M26" s="62"/>
      <c r="N26" s="62"/>
      <c r="O26" s="62"/>
      <c r="P26" s="62"/>
      <c r="Q26" s="62"/>
      <c r="R26" s="62"/>
      <c r="S26" s="54"/>
      <c r="T26" s="178"/>
      <c r="U26" s="175">
        <v>24</v>
      </c>
      <c r="V26" s="178"/>
      <c r="W26" s="178"/>
      <c r="X26" s="178"/>
      <c r="Y26" s="178"/>
    </row>
    <row r="27" spans="1:25" s="39" customFormat="1" ht="11.25" x14ac:dyDescent="0.2">
      <c r="A27" s="61"/>
      <c r="B27" s="62"/>
      <c r="C27" s="62"/>
      <c r="D27" s="62"/>
      <c r="E27" s="62"/>
      <c r="F27" s="62"/>
      <c r="G27" s="62"/>
      <c r="H27" s="62"/>
      <c r="I27" s="62"/>
      <c r="J27" s="62"/>
      <c r="K27" s="62"/>
      <c r="L27" s="62"/>
      <c r="M27" s="62"/>
      <c r="N27" s="62"/>
      <c r="O27" s="62"/>
      <c r="P27" s="62"/>
      <c r="Q27" s="62"/>
      <c r="R27" s="62"/>
      <c r="S27" s="54"/>
      <c r="T27" s="178"/>
      <c r="U27" s="175">
        <v>25</v>
      </c>
      <c r="V27" s="178"/>
      <c r="W27" s="178"/>
      <c r="X27" s="178"/>
      <c r="Y27" s="178"/>
    </row>
    <row r="28" spans="1:25" s="39" customFormat="1" ht="11.25" x14ac:dyDescent="0.2">
      <c r="A28" s="61"/>
      <c r="B28" s="62"/>
      <c r="C28" s="62"/>
      <c r="D28" s="122" t="str">
        <f>'T1'!$G$11</f>
        <v>Finalidade da utilização</v>
      </c>
      <c r="E28" s="123"/>
      <c r="F28" s="123"/>
      <c r="G28" s="123"/>
      <c r="H28" s="124"/>
      <c r="I28" s="169" t="str">
        <f>'T1'!$I$26</f>
        <v>Peso máximo</v>
      </c>
      <c r="J28" s="170"/>
      <c r="K28" s="169" t="str">
        <f>'T1'!$K$21</f>
        <v>Data de utilização</v>
      </c>
      <c r="L28" s="170"/>
      <c r="M28" s="169" t="str">
        <f>'T1'!$K$26</f>
        <v>Hora de início</v>
      </c>
      <c r="N28" s="170"/>
      <c r="O28" s="169" t="str">
        <f>'T1'!$K$31</f>
        <v>Duração da utilização</v>
      </c>
      <c r="P28" s="170"/>
      <c r="Q28" s="62"/>
      <c r="R28" s="62"/>
      <c r="S28" s="54"/>
      <c r="T28" s="178"/>
      <c r="U28" s="175">
        <v>26</v>
      </c>
      <c r="V28" s="178"/>
      <c r="W28" s="178"/>
      <c r="X28" s="178"/>
      <c r="Y28" s="178"/>
    </row>
    <row r="29" spans="1:25" s="39" customFormat="1" ht="11.25" x14ac:dyDescent="0.2">
      <c r="A29" s="61"/>
      <c r="B29" s="62"/>
      <c r="C29" s="62"/>
      <c r="D29" s="125"/>
      <c r="E29" s="126"/>
      <c r="F29" s="126"/>
      <c r="G29" s="126"/>
      <c r="H29" s="127"/>
      <c r="I29" s="171"/>
      <c r="J29" s="172"/>
      <c r="K29" s="171"/>
      <c r="L29" s="172"/>
      <c r="M29" s="171"/>
      <c r="N29" s="172"/>
      <c r="O29" s="171"/>
      <c r="P29" s="172"/>
      <c r="Q29" s="62"/>
      <c r="R29" s="62"/>
      <c r="S29" s="54"/>
      <c r="T29" s="178"/>
      <c r="U29" s="175">
        <v>27</v>
      </c>
      <c r="V29" s="178"/>
      <c r="W29" s="178"/>
      <c r="X29" s="178"/>
      <c r="Y29" s="178"/>
    </row>
    <row r="30" spans="1:25" s="39" customFormat="1" ht="11.25" x14ac:dyDescent="0.2">
      <c r="A30" s="61"/>
      <c r="B30" s="62"/>
      <c r="C30" s="62"/>
      <c r="D30" s="135"/>
      <c r="E30" s="135"/>
      <c r="F30" s="135"/>
      <c r="G30" s="135"/>
      <c r="H30" s="135"/>
      <c r="I30" s="131"/>
      <c r="J30" s="131"/>
      <c r="K30" s="131"/>
      <c r="L30" s="131"/>
      <c r="M30" s="131"/>
      <c r="N30" s="131"/>
      <c r="O30" s="131"/>
      <c r="P30" s="131"/>
      <c r="Q30" s="62"/>
      <c r="R30" s="62"/>
      <c r="S30" s="54"/>
      <c r="T30" s="178"/>
      <c r="U30" s="175">
        <v>28</v>
      </c>
      <c r="V30" s="178"/>
      <c r="W30" s="178"/>
      <c r="X30" s="178"/>
      <c r="Y30" s="178"/>
    </row>
    <row r="31" spans="1:25" s="39" customFormat="1" ht="12.75" customHeight="1" x14ac:dyDescent="0.2">
      <c r="A31" s="61"/>
      <c r="B31" s="62"/>
      <c r="C31" s="62"/>
      <c r="D31" s="135"/>
      <c r="E31" s="135"/>
      <c r="F31" s="135"/>
      <c r="G31" s="135"/>
      <c r="H31" s="135"/>
      <c r="I31" s="131"/>
      <c r="J31" s="131"/>
      <c r="K31" s="131"/>
      <c r="L31" s="131"/>
      <c r="M31" s="131"/>
      <c r="N31" s="131"/>
      <c r="O31" s="131"/>
      <c r="P31" s="131"/>
      <c r="Q31" s="62"/>
      <c r="R31" s="62"/>
      <c r="S31" s="54"/>
      <c r="T31" s="178"/>
      <c r="U31" s="175">
        <v>29</v>
      </c>
      <c r="V31" s="178"/>
      <c r="W31" s="178"/>
      <c r="X31" s="178"/>
      <c r="Y31" s="178"/>
    </row>
    <row r="32" spans="1:25" s="39" customFormat="1" ht="12.75" customHeight="1" x14ac:dyDescent="0.2">
      <c r="A32" s="61"/>
      <c r="B32" s="62"/>
      <c r="C32" s="62"/>
      <c r="D32" s="135"/>
      <c r="E32" s="135"/>
      <c r="F32" s="135"/>
      <c r="G32" s="135"/>
      <c r="H32" s="135"/>
      <c r="I32" s="131"/>
      <c r="J32" s="131"/>
      <c r="K32" s="131"/>
      <c r="L32" s="131"/>
      <c r="M32" s="131"/>
      <c r="N32" s="131"/>
      <c r="O32" s="131"/>
      <c r="P32" s="131"/>
      <c r="Q32" s="62"/>
      <c r="R32" s="62"/>
      <c r="S32" s="54"/>
      <c r="T32" s="178"/>
      <c r="U32" s="175">
        <v>30</v>
      </c>
      <c r="V32" s="178"/>
      <c r="W32" s="178"/>
      <c r="X32" s="178"/>
      <c r="Y32" s="178"/>
    </row>
    <row r="33" spans="1:25" s="39" customFormat="1" ht="12.75" customHeight="1" x14ac:dyDescent="0.2">
      <c r="A33" s="61"/>
      <c r="B33" s="62"/>
      <c r="C33" s="62"/>
      <c r="D33" s="62"/>
      <c r="E33" s="62"/>
      <c r="F33" s="62"/>
      <c r="G33" s="62"/>
      <c r="H33" s="62"/>
      <c r="I33" s="62"/>
      <c r="J33" s="62"/>
      <c r="K33" s="62"/>
      <c r="L33" s="62"/>
      <c r="M33" s="62"/>
      <c r="N33" s="62"/>
      <c r="O33" s="62"/>
      <c r="P33" s="62"/>
      <c r="Q33" s="62"/>
      <c r="R33" s="62"/>
      <c r="S33" s="54"/>
      <c r="T33" s="178"/>
      <c r="U33" s="175">
        <v>31</v>
      </c>
      <c r="V33" s="178"/>
      <c r="W33" s="178"/>
      <c r="X33" s="178"/>
      <c r="Y33" s="178"/>
    </row>
    <row r="34" spans="1:25" s="39" customFormat="1" ht="12.75" customHeight="1" x14ac:dyDescent="0.2">
      <c r="A34" s="61"/>
      <c r="B34" s="62"/>
      <c r="C34" s="53" t="str">
        <f>'T1'!$G$6</f>
        <v>EMPILHADOR CONVENCIONAL DE 2,5 TONS</v>
      </c>
      <c r="D34" s="62"/>
      <c r="E34" s="62"/>
      <c r="F34" s="62"/>
      <c r="G34" s="62"/>
      <c r="H34" s="62"/>
      <c r="I34" s="62"/>
      <c r="J34" s="62"/>
      <c r="K34" s="62"/>
      <c r="L34" s="63" t="str">
        <f>'T1'!$I$21</f>
        <v>Quant.</v>
      </c>
      <c r="M34" s="62"/>
      <c r="N34" s="64"/>
      <c r="O34" s="65" t="s">
        <v>75</v>
      </c>
      <c r="P34" s="64"/>
      <c r="Q34" s="66" t="str">
        <f>'T1'!$A$17</f>
        <v>Valor</v>
      </c>
      <c r="R34" s="62"/>
      <c r="S34" s="54"/>
      <c r="T34" s="178"/>
      <c r="U34" s="175">
        <v>32</v>
      </c>
      <c r="V34" s="178"/>
      <c r="W34" s="178"/>
      <c r="X34" s="178"/>
      <c r="Y34" s="178"/>
    </row>
    <row r="35" spans="1:25" s="39" customFormat="1" ht="12.75" customHeight="1" x14ac:dyDescent="0.2">
      <c r="A35" s="61"/>
      <c r="B35" s="62"/>
      <c r="C35" s="57" t="str">
        <f>'T1'!$K$1</f>
        <v>Dias úteis das 08H00 - 20H00</v>
      </c>
      <c r="D35" s="62"/>
      <c r="E35" s="62"/>
      <c r="F35" s="62"/>
      <c r="G35" s="62"/>
      <c r="H35" s="62"/>
      <c r="I35" s="62"/>
      <c r="J35" s="62"/>
      <c r="K35" s="2" t="s">
        <v>76</v>
      </c>
      <c r="L35" s="93"/>
      <c r="M35" s="57" t="str">
        <f>'T1'!$A$7</f>
        <v xml:space="preserve">   Hora(s)</v>
      </c>
      <c r="N35" s="62"/>
      <c r="O35" s="67">
        <v>62.92</v>
      </c>
      <c r="P35" s="62"/>
      <c r="Q35" s="68">
        <f>SUM(O35)*L35</f>
        <v>0</v>
      </c>
      <c r="R35" s="62"/>
      <c r="S35" s="54"/>
      <c r="T35" s="178"/>
      <c r="U35" s="175">
        <v>33</v>
      </c>
      <c r="V35" s="178"/>
      <c r="W35" s="178"/>
      <c r="X35" s="178"/>
      <c r="Y35" s="178"/>
    </row>
    <row r="36" spans="1:25" s="39" customFormat="1" ht="12.75" customHeight="1" x14ac:dyDescent="0.2">
      <c r="A36" s="61"/>
      <c r="B36" s="62"/>
      <c r="C36" s="62"/>
      <c r="D36" s="62"/>
      <c r="E36" s="62"/>
      <c r="F36" s="62"/>
      <c r="G36" s="62"/>
      <c r="H36" s="62"/>
      <c r="I36" s="62"/>
      <c r="J36" s="62"/>
      <c r="K36" s="3"/>
      <c r="L36" s="62"/>
      <c r="M36" s="68"/>
      <c r="N36" s="62"/>
      <c r="O36" s="69"/>
      <c r="P36" s="62"/>
      <c r="Q36" s="4"/>
      <c r="R36" s="62"/>
      <c r="S36" s="54"/>
      <c r="T36" s="178"/>
      <c r="U36" s="175">
        <v>34</v>
      </c>
      <c r="V36" s="178"/>
      <c r="W36" s="178"/>
      <c r="X36" s="178"/>
      <c r="Y36" s="178"/>
    </row>
    <row r="37" spans="1:25" s="39" customFormat="1" ht="12.75" customHeight="1" x14ac:dyDescent="0.2">
      <c r="A37" s="61"/>
      <c r="B37" s="62"/>
      <c r="C37" s="57" t="str">
        <f>'T1'!$K$6</f>
        <v>Dias úteis e Sábados das 20H00 - 08H00</v>
      </c>
      <c r="D37" s="62"/>
      <c r="E37" s="62"/>
      <c r="F37" s="62"/>
      <c r="G37" s="62"/>
      <c r="H37" s="62"/>
      <c r="I37" s="62"/>
      <c r="J37" s="62"/>
      <c r="K37" s="2" t="s">
        <v>77</v>
      </c>
      <c r="L37" s="93"/>
      <c r="M37" s="57" t="str">
        <f>'T1'!$A$7</f>
        <v xml:space="preserve">   Hora(s)</v>
      </c>
      <c r="N37" s="62"/>
      <c r="O37" s="67">
        <v>81.73</v>
      </c>
      <c r="P37" s="62"/>
      <c r="Q37" s="68">
        <f>SUM(O37)*L37</f>
        <v>0</v>
      </c>
      <c r="R37" s="62"/>
      <c r="S37" s="54"/>
      <c r="T37" s="178"/>
      <c r="U37" s="175">
        <v>35</v>
      </c>
      <c r="V37" s="178"/>
      <c r="W37" s="178"/>
      <c r="X37" s="178"/>
      <c r="Y37" s="178"/>
    </row>
    <row r="38" spans="1:25" s="39" customFormat="1" ht="12.75" customHeight="1" x14ac:dyDescent="0.2">
      <c r="A38" s="61"/>
      <c r="B38" s="62"/>
      <c r="C38" s="62"/>
      <c r="D38" s="62"/>
      <c r="E38" s="62"/>
      <c r="F38" s="62"/>
      <c r="G38" s="62"/>
      <c r="H38" s="62"/>
      <c r="I38" s="62"/>
      <c r="J38" s="62"/>
      <c r="K38" s="3"/>
      <c r="L38" s="62"/>
      <c r="M38" s="68"/>
      <c r="N38" s="62"/>
      <c r="O38" s="69"/>
      <c r="P38" s="62"/>
      <c r="Q38" s="4"/>
      <c r="R38" s="62"/>
      <c r="S38" s="54"/>
      <c r="T38" s="178"/>
      <c r="U38" s="175">
        <v>36</v>
      </c>
      <c r="V38" s="178"/>
      <c r="W38" s="178"/>
      <c r="X38" s="178"/>
      <c r="Y38" s="178"/>
    </row>
    <row r="39" spans="1:25" s="39" customFormat="1" ht="12.75" customHeight="1" x14ac:dyDescent="0.2">
      <c r="A39" s="61"/>
      <c r="B39" s="62"/>
      <c r="C39" s="57" t="str">
        <f>'T1'!$K$11</f>
        <v>Domingos e Feriados</v>
      </c>
      <c r="D39" s="62"/>
      <c r="E39" s="62"/>
      <c r="F39" s="62"/>
      <c r="G39" s="62"/>
      <c r="H39" s="62"/>
      <c r="I39" s="62"/>
      <c r="J39" s="62"/>
      <c r="K39" s="2" t="s">
        <v>78</v>
      </c>
      <c r="L39" s="93"/>
      <c r="M39" s="57" t="str">
        <f>'T1'!$A$7</f>
        <v xml:space="preserve">   Hora(s)</v>
      </c>
      <c r="N39" s="62"/>
      <c r="O39" s="67">
        <v>108.9</v>
      </c>
      <c r="P39" s="62"/>
      <c r="Q39" s="68">
        <f>SUM(O39)*L39</f>
        <v>0</v>
      </c>
      <c r="R39" s="62"/>
      <c r="S39" s="54"/>
      <c r="T39" s="178"/>
      <c r="U39" s="175">
        <v>37</v>
      </c>
      <c r="V39" s="178"/>
      <c r="W39" s="178"/>
      <c r="X39" s="178"/>
      <c r="Y39" s="178"/>
    </row>
    <row r="40" spans="1:25" s="39" customFormat="1" ht="11.25" x14ac:dyDescent="0.2">
      <c r="A40" s="61"/>
      <c r="B40" s="62"/>
      <c r="D40" s="62"/>
      <c r="E40" s="62"/>
      <c r="F40" s="62"/>
      <c r="G40" s="62"/>
      <c r="H40" s="62"/>
      <c r="I40" s="62"/>
      <c r="J40" s="62"/>
      <c r="R40" s="62"/>
      <c r="S40" s="54"/>
      <c r="T40" s="178"/>
      <c r="U40" s="175">
        <v>38</v>
      </c>
      <c r="V40" s="178"/>
      <c r="W40" s="178"/>
      <c r="X40" s="178"/>
      <c r="Y40" s="178"/>
    </row>
    <row r="41" spans="1:25" s="39" customFormat="1" ht="11.25" x14ac:dyDescent="0.2">
      <c r="A41" s="61"/>
      <c r="B41" s="62"/>
      <c r="C41" s="138" t="str">
        <f>'T2'!$A$23</f>
        <v>CONDIÇÕES COMERCIAIS DE ALUGUER DE EMPILHADORES
Período minímo de cada contratação 1 hora.
A partir da 1ª hora, o tempo disponível poderá ser usado em fracções mínimas de 30 minutos.</v>
      </c>
      <c r="D41" s="138"/>
      <c r="E41" s="138"/>
      <c r="F41" s="138"/>
      <c r="G41" s="138"/>
      <c r="H41" s="138"/>
      <c r="I41" s="138"/>
      <c r="J41" s="138"/>
      <c r="K41" s="138"/>
      <c r="L41" s="138"/>
      <c r="M41" s="138"/>
      <c r="N41" s="138"/>
      <c r="O41" s="138"/>
      <c r="P41" s="138"/>
      <c r="Q41" s="115"/>
      <c r="R41" s="62"/>
      <c r="S41" s="54"/>
      <c r="T41" s="178"/>
      <c r="U41" s="175">
        <v>39</v>
      </c>
      <c r="V41" s="178"/>
      <c r="W41" s="178"/>
      <c r="X41" s="178"/>
      <c r="Y41" s="178"/>
    </row>
    <row r="42" spans="1:25" s="39" customFormat="1" ht="12.75" customHeight="1" x14ac:dyDescent="0.2">
      <c r="A42" s="61"/>
      <c r="B42" s="62"/>
      <c r="C42" s="138"/>
      <c r="D42" s="138"/>
      <c r="E42" s="138"/>
      <c r="F42" s="138"/>
      <c r="G42" s="138"/>
      <c r="H42" s="138"/>
      <c r="I42" s="138"/>
      <c r="J42" s="138"/>
      <c r="K42" s="138"/>
      <c r="L42" s="138"/>
      <c r="M42" s="138"/>
      <c r="N42" s="138"/>
      <c r="O42" s="138"/>
      <c r="P42" s="138"/>
      <c r="Q42" s="115"/>
      <c r="R42" s="62"/>
      <c r="S42" s="54"/>
      <c r="T42" s="178"/>
      <c r="U42" s="175">
        <v>40</v>
      </c>
      <c r="V42" s="178"/>
      <c r="W42" s="178"/>
      <c r="X42" s="178"/>
      <c r="Y42" s="178"/>
    </row>
    <row r="43" spans="1:25" s="39" customFormat="1" ht="12.75" customHeight="1" x14ac:dyDescent="0.2">
      <c r="A43" s="61"/>
      <c r="B43" s="62"/>
      <c r="C43" s="138"/>
      <c r="D43" s="138"/>
      <c r="E43" s="138"/>
      <c r="F43" s="138"/>
      <c r="G43" s="138"/>
      <c r="H43" s="138"/>
      <c r="I43" s="138"/>
      <c r="J43" s="138"/>
      <c r="K43" s="138"/>
      <c r="L43" s="138"/>
      <c r="M43" s="138"/>
      <c r="N43" s="138"/>
      <c r="O43" s="138"/>
      <c r="P43" s="138"/>
      <c r="Q43" s="115"/>
      <c r="R43" s="62"/>
      <c r="S43" s="54"/>
      <c r="T43" s="178"/>
      <c r="U43" s="175">
        <v>41</v>
      </c>
      <c r="V43" s="178"/>
      <c r="W43" s="178"/>
      <c r="X43" s="178"/>
      <c r="Y43" s="178"/>
    </row>
    <row r="44" spans="1:25" s="39" customFormat="1" ht="12.75" customHeight="1" x14ac:dyDescent="0.2">
      <c r="A44" s="61"/>
      <c r="B44" s="62"/>
      <c r="C44" s="116" t="str">
        <f>'T2'!$A$28</f>
        <v>Movimentações de carga de peso superior a 2.500 Kg serão orçamentadas de acordo com as necessidades.</v>
      </c>
      <c r="D44" s="117"/>
      <c r="E44" s="117"/>
      <c r="F44" s="117"/>
      <c r="G44" s="117"/>
      <c r="H44" s="117"/>
      <c r="I44" s="117"/>
      <c r="J44" s="117"/>
      <c r="K44" s="117"/>
      <c r="L44" s="117"/>
      <c r="M44" s="117"/>
      <c r="N44" s="117"/>
      <c r="O44" s="117"/>
      <c r="P44" s="117"/>
      <c r="Q44" s="115"/>
      <c r="R44" s="62"/>
      <c r="S44" s="54"/>
      <c r="T44" s="178"/>
      <c r="U44" s="175">
        <v>42</v>
      </c>
      <c r="V44" s="178"/>
      <c r="W44" s="178"/>
      <c r="X44" s="178"/>
      <c r="Y44" s="178"/>
    </row>
    <row r="45" spans="1:25" s="39" customFormat="1" ht="12.75" customHeight="1" x14ac:dyDescent="0.2">
      <c r="A45" s="61"/>
      <c r="B45" s="62"/>
      <c r="C45" s="62"/>
      <c r="D45" s="62"/>
      <c r="E45" s="62"/>
      <c r="F45" s="62"/>
      <c r="G45" s="62"/>
      <c r="H45" s="62"/>
      <c r="I45" s="62"/>
      <c r="J45" s="62"/>
      <c r="K45" s="62"/>
      <c r="L45" s="62"/>
      <c r="M45" s="62"/>
      <c r="N45" s="62"/>
      <c r="O45" s="62"/>
      <c r="P45" s="62"/>
      <c r="Q45" s="62"/>
      <c r="R45" s="62"/>
      <c r="S45" s="54"/>
      <c r="T45" s="178"/>
      <c r="U45" s="175">
        <v>43</v>
      </c>
      <c r="V45" s="178"/>
      <c r="W45" s="178"/>
      <c r="X45" s="178"/>
      <c r="Y45" s="178"/>
    </row>
    <row r="46" spans="1:25" s="39" customFormat="1" ht="12.75" customHeight="1" x14ac:dyDescent="0.2">
      <c r="A46" s="61"/>
      <c r="B46" s="62"/>
      <c r="C46" s="62"/>
      <c r="D46" s="62"/>
      <c r="E46" s="62"/>
      <c r="F46" s="62"/>
      <c r="G46" s="62"/>
      <c r="H46" s="62"/>
      <c r="I46" s="62"/>
      <c r="J46" s="62"/>
      <c r="K46" s="62"/>
      <c r="L46" s="62"/>
      <c r="M46" s="62"/>
      <c r="N46" s="62"/>
      <c r="O46" s="62"/>
      <c r="P46" s="62"/>
      <c r="Q46" s="62"/>
      <c r="R46" s="62"/>
      <c r="S46" s="54"/>
      <c r="T46" s="178"/>
      <c r="U46" s="175">
        <v>44</v>
      </c>
      <c r="V46" s="178"/>
      <c r="W46" s="178"/>
      <c r="X46" s="178"/>
      <c r="Y46" s="178"/>
    </row>
    <row r="47" spans="1:25" s="39" customFormat="1" ht="12.75" customHeight="1" x14ac:dyDescent="0.2">
      <c r="A47" s="61"/>
      <c r="B47" s="62"/>
      <c r="C47" s="53" t="str">
        <f>'T1'!$K$16</f>
        <v>GUARDA DE EMBALAGENS</v>
      </c>
      <c r="D47" s="62"/>
      <c r="E47" s="62"/>
      <c r="F47" s="62"/>
      <c r="G47" s="62"/>
      <c r="H47" s="62"/>
      <c r="I47" s="62"/>
      <c r="J47" s="62"/>
      <c r="K47" s="2" t="s">
        <v>79</v>
      </c>
      <c r="L47" s="93"/>
      <c r="M47" s="1" t="s">
        <v>82</v>
      </c>
      <c r="N47" s="62"/>
      <c r="O47" s="68">
        <v>42.9</v>
      </c>
      <c r="P47" s="62"/>
      <c r="Q47" s="68">
        <f>SUM(O47)*L47</f>
        <v>0</v>
      </c>
      <c r="R47" s="62"/>
      <c r="S47" s="54"/>
      <c r="T47" s="178"/>
      <c r="U47" s="175">
        <v>45</v>
      </c>
      <c r="V47" s="178"/>
      <c r="W47" s="178"/>
      <c r="X47" s="178"/>
      <c r="Y47" s="178"/>
    </row>
    <row r="48" spans="1:25" s="39" customFormat="1" ht="11.25" x14ac:dyDescent="0.2">
      <c r="A48" s="61"/>
      <c r="B48" s="62"/>
      <c r="D48" s="62"/>
      <c r="E48" s="62"/>
      <c r="F48" s="62"/>
      <c r="G48" s="62"/>
      <c r="H48" s="62"/>
      <c r="I48" s="62"/>
      <c r="J48" s="62"/>
      <c r="R48" s="62"/>
      <c r="S48" s="54"/>
      <c r="T48" s="178"/>
      <c r="U48" s="175">
        <v>46</v>
      </c>
      <c r="V48" s="178"/>
      <c r="W48" s="178"/>
      <c r="X48" s="178"/>
      <c r="Y48" s="178"/>
    </row>
    <row r="49" spans="1:25" s="39" customFormat="1" ht="11.25" x14ac:dyDescent="0.2">
      <c r="A49" s="61"/>
      <c r="B49" s="62"/>
      <c r="C49" s="143" t="str">
        <f>'T2'!$A$38</f>
        <v xml:space="preserve">CONDIÇÕES COMERCIAIS DE GUARDA DE EMBALAGENS
O preço do armazenamento considera todo o período do Evento (Montagem/Realização/Desmontagem). O número de m3 que irão ser armazenados serão objecto de confirmação no local, pelo que a requisição inicial e correspondente orçamento poderá sofrer eventuais ajustamentos. </v>
      </c>
      <c r="D49" s="143"/>
      <c r="E49" s="143"/>
      <c r="F49" s="143"/>
      <c r="G49" s="143"/>
      <c r="H49" s="143"/>
      <c r="I49" s="143"/>
      <c r="J49" s="143"/>
      <c r="K49" s="143"/>
      <c r="L49" s="143"/>
      <c r="M49" s="143"/>
      <c r="N49" s="143"/>
      <c r="O49" s="143"/>
      <c r="P49" s="143"/>
      <c r="Q49" s="143"/>
      <c r="R49" s="62"/>
      <c r="S49" s="54"/>
      <c r="T49" s="178"/>
      <c r="U49" s="175">
        <v>47</v>
      </c>
      <c r="V49" s="178"/>
      <c r="W49" s="178"/>
      <c r="X49" s="178"/>
      <c r="Y49" s="178"/>
    </row>
    <row r="50" spans="1:25" s="39" customFormat="1" ht="11.25" x14ac:dyDescent="0.2">
      <c r="A50" s="61"/>
      <c r="B50" s="62"/>
      <c r="C50" s="143"/>
      <c r="D50" s="143"/>
      <c r="E50" s="143"/>
      <c r="F50" s="143"/>
      <c r="G50" s="143"/>
      <c r="H50" s="143"/>
      <c r="I50" s="143"/>
      <c r="J50" s="143"/>
      <c r="K50" s="143"/>
      <c r="L50" s="143"/>
      <c r="M50" s="143"/>
      <c r="N50" s="143"/>
      <c r="O50" s="143"/>
      <c r="P50" s="143"/>
      <c r="Q50" s="143"/>
      <c r="R50" s="62"/>
      <c r="S50" s="54"/>
      <c r="T50" s="178"/>
      <c r="U50" s="175">
        <v>48</v>
      </c>
      <c r="V50" s="178"/>
      <c r="W50" s="178"/>
      <c r="X50" s="178"/>
      <c r="Y50" s="178"/>
    </row>
    <row r="51" spans="1:25" s="39" customFormat="1" ht="11.25" x14ac:dyDescent="0.2">
      <c r="A51" s="61"/>
      <c r="B51" s="62"/>
      <c r="C51" s="143"/>
      <c r="D51" s="143"/>
      <c r="E51" s="143"/>
      <c r="F51" s="143"/>
      <c r="G51" s="143"/>
      <c r="H51" s="143"/>
      <c r="I51" s="143"/>
      <c r="J51" s="143"/>
      <c r="K51" s="143"/>
      <c r="L51" s="143"/>
      <c r="M51" s="143"/>
      <c r="N51" s="143"/>
      <c r="O51" s="143"/>
      <c r="P51" s="143"/>
      <c r="Q51" s="143"/>
      <c r="R51" s="62"/>
      <c r="S51" s="54"/>
      <c r="T51" s="178"/>
      <c r="U51" s="175">
        <v>49</v>
      </c>
      <c r="V51" s="178"/>
      <c r="W51" s="178"/>
      <c r="X51" s="178"/>
      <c r="Y51" s="178"/>
    </row>
    <row r="52" spans="1:25" s="39" customFormat="1" ht="11.25" x14ac:dyDescent="0.2">
      <c r="A52" s="61"/>
      <c r="B52" s="62"/>
      <c r="C52" s="143"/>
      <c r="D52" s="143"/>
      <c r="E52" s="143"/>
      <c r="F52" s="143"/>
      <c r="G52" s="143"/>
      <c r="H52" s="143"/>
      <c r="I52" s="143"/>
      <c r="J52" s="143"/>
      <c r="K52" s="143"/>
      <c r="L52" s="143"/>
      <c r="M52" s="143"/>
      <c r="N52" s="143"/>
      <c r="O52" s="143"/>
      <c r="P52" s="143"/>
      <c r="Q52" s="143"/>
      <c r="R52" s="62"/>
      <c r="S52" s="54"/>
      <c r="T52" s="178"/>
      <c r="U52" s="175">
        <v>50</v>
      </c>
      <c r="V52" s="178"/>
      <c r="W52" s="178"/>
      <c r="X52" s="178"/>
      <c r="Y52" s="178"/>
    </row>
    <row r="53" spans="1:25" s="39" customFormat="1" ht="11.25" x14ac:dyDescent="0.2">
      <c r="A53" s="61"/>
      <c r="B53" s="62"/>
      <c r="C53" s="62"/>
      <c r="D53" s="62"/>
      <c r="E53" s="62"/>
      <c r="F53" s="62"/>
      <c r="G53" s="62"/>
      <c r="H53" s="62"/>
      <c r="I53" s="62"/>
      <c r="J53" s="62"/>
      <c r="K53" s="62"/>
      <c r="L53" s="62"/>
      <c r="M53" s="62"/>
      <c r="N53" s="62"/>
      <c r="O53" s="62"/>
      <c r="P53" s="62"/>
      <c r="Q53" s="62"/>
      <c r="R53" s="62"/>
      <c r="S53" s="54"/>
      <c r="T53" s="178"/>
      <c r="U53" s="188"/>
      <c r="V53" s="178"/>
      <c r="W53" s="178"/>
      <c r="X53" s="178"/>
      <c r="Y53" s="178"/>
    </row>
    <row r="54" spans="1:25" s="39" customFormat="1" ht="11.25" x14ac:dyDescent="0.2">
      <c r="A54" s="70"/>
      <c r="B54" s="71"/>
      <c r="C54" s="71"/>
      <c r="D54" s="71"/>
      <c r="E54" s="71"/>
      <c r="F54" s="71"/>
      <c r="G54" s="71"/>
      <c r="H54" s="71"/>
      <c r="I54" s="71"/>
      <c r="J54" s="71"/>
      <c r="K54" s="71"/>
      <c r="L54" s="71"/>
      <c r="M54" s="71"/>
      <c r="N54" s="71"/>
      <c r="O54" s="71"/>
      <c r="P54" s="71"/>
      <c r="Q54" s="71"/>
      <c r="R54" s="71"/>
      <c r="S54" s="96"/>
      <c r="T54" s="178"/>
      <c r="U54" s="178"/>
      <c r="V54" s="178"/>
      <c r="W54" s="178"/>
      <c r="X54" s="178"/>
      <c r="Y54" s="178"/>
    </row>
    <row r="55" spans="1:25" s="40" customFormat="1" ht="11.25" x14ac:dyDescent="0.2">
      <c r="A55" s="70"/>
      <c r="B55" s="71"/>
      <c r="C55" s="71"/>
      <c r="D55" s="71"/>
      <c r="E55" s="71"/>
      <c r="F55" s="71"/>
      <c r="G55" s="71"/>
      <c r="H55" s="71"/>
      <c r="I55" s="71"/>
      <c r="J55" s="72"/>
      <c r="K55" s="73"/>
      <c r="L55" s="73"/>
      <c r="M55" s="73"/>
      <c r="N55" s="142" t="s">
        <v>80</v>
      </c>
      <c r="O55" s="142"/>
      <c r="P55" s="73"/>
      <c r="Q55" s="74">
        <f>SUM(Q47,Q39,Q37,Q35)</f>
        <v>0</v>
      </c>
      <c r="R55" s="75"/>
      <c r="S55" s="96"/>
      <c r="T55" s="189"/>
      <c r="U55" s="178"/>
      <c r="V55" s="189"/>
      <c r="W55" s="189"/>
      <c r="X55" s="189"/>
      <c r="Y55" s="189"/>
    </row>
    <row r="56" spans="1:25" s="40" customFormat="1" ht="11.25" x14ac:dyDescent="0.2">
      <c r="A56" s="70"/>
      <c r="B56" s="71"/>
      <c r="C56" s="71"/>
      <c r="D56" s="71"/>
      <c r="E56" s="71"/>
      <c r="F56" s="71"/>
      <c r="G56" s="71"/>
      <c r="H56" s="71"/>
      <c r="I56" s="71"/>
      <c r="J56" s="144" t="str">
        <f>'T1'!$G$16</f>
        <v>IVA a taxa de:   (Ler NORMAS DE PARTICIPAÇÃO)</v>
      </c>
      <c r="K56" s="145"/>
      <c r="L56" s="145"/>
      <c r="M56" s="145"/>
      <c r="N56" s="145"/>
      <c r="O56" s="145"/>
      <c r="P56" s="29">
        <f>IF($L$1="Português",23%,(IF($L$1="English",0%,(IF($L$1="Español",0%,(IF($L$1="Français",0%,)))))))</f>
        <v>0.23</v>
      </c>
      <c r="Q56" s="80">
        <f>SUM(Q55)*P56</f>
        <v>0</v>
      </c>
      <c r="R56" s="76"/>
      <c r="S56" s="96"/>
      <c r="T56" s="189"/>
      <c r="U56" s="178"/>
      <c r="V56" s="189"/>
      <c r="W56" s="189"/>
      <c r="X56" s="189"/>
      <c r="Y56" s="189"/>
    </row>
    <row r="57" spans="1:25" s="40" customFormat="1" ht="11.25" x14ac:dyDescent="0.2">
      <c r="A57" s="70"/>
      <c r="B57" s="71"/>
      <c r="C57" s="71"/>
      <c r="D57" s="71"/>
      <c r="E57" s="71"/>
      <c r="F57" s="71"/>
      <c r="G57" s="71"/>
      <c r="H57" s="71"/>
      <c r="I57" s="71"/>
      <c r="J57" s="77"/>
      <c r="K57" s="78"/>
      <c r="L57" s="78"/>
      <c r="M57" s="78"/>
      <c r="N57" s="78"/>
      <c r="O57" s="79" t="s">
        <v>81</v>
      </c>
      <c r="P57" s="35"/>
      <c r="Q57" s="80">
        <f>SUM(Q55:Q56)</f>
        <v>0</v>
      </c>
      <c r="R57" s="81"/>
      <c r="S57" s="96"/>
      <c r="T57" s="189"/>
      <c r="U57" s="178"/>
      <c r="V57" s="189"/>
      <c r="W57" s="189"/>
      <c r="X57" s="189"/>
      <c r="Y57" s="189"/>
    </row>
    <row r="58" spans="1:25" s="40" customFormat="1" ht="12" customHeight="1" x14ac:dyDescent="0.2">
      <c r="A58" s="70"/>
      <c r="B58" s="71"/>
      <c r="C58" s="71"/>
      <c r="D58" s="71"/>
      <c r="E58" s="71"/>
      <c r="F58" s="71"/>
      <c r="G58" s="71"/>
      <c r="H58" s="71"/>
      <c r="I58" s="71"/>
      <c r="J58" s="151" t="str">
        <f>'T1'!$E$26</f>
        <v>Pagamento inicial:</v>
      </c>
      <c r="K58" s="152"/>
      <c r="L58" s="152"/>
      <c r="M58" s="152"/>
      <c r="N58" s="152"/>
      <c r="O58" s="152"/>
      <c r="P58" s="29">
        <v>0.5</v>
      </c>
      <c r="Q58" s="82">
        <f>ROUND(+Q57*P58,2)</f>
        <v>0</v>
      </c>
      <c r="R58" s="76"/>
      <c r="S58" s="96"/>
      <c r="T58" s="189"/>
      <c r="U58" s="178"/>
      <c r="V58" s="189"/>
      <c r="W58" s="189"/>
      <c r="X58" s="189"/>
      <c r="Y58" s="189"/>
    </row>
    <row r="59" spans="1:25" s="40" customFormat="1" ht="11.25" x14ac:dyDescent="0.2">
      <c r="A59" s="70"/>
      <c r="B59" s="71"/>
      <c r="C59" s="71"/>
      <c r="D59" s="71"/>
      <c r="E59" s="71"/>
      <c r="F59" s="71"/>
      <c r="G59" s="71"/>
      <c r="H59" s="71"/>
      <c r="I59" s="71"/>
      <c r="J59" s="146" t="str">
        <f>'T1'!$G$21</f>
        <v>Restante pagamento até:</v>
      </c>
      <c r="K59" s="147"/>
      <c r="L59" s="147"/>
      <c r="M59" s="147"/>
      <c r="N59" s="174">
        <v>43579</v>
      </c>
      <c r="O59" s="174"/>
      <c r="P59" s="114">
        <v>0.5</v>
      </c>
      <c r="Q59" s="83">
        <f>Q57-Q58</f>
        <v>0</v>
      </c>
      <c r="R59" s="84"/>
      <c r="S59" s="96"/>
      <c r="T59" s="189"/>
      <c r="U59" s="178"/>
      <c r="V59" s="189"/>
      <c r="W59" s="189"/>
      <c r="X59" s="189"/>
      <c r="Y59" s="189"/>
    </row>
    <row r="60" spans="1:25" s="40" customFormat="1" ht="11.25" x14ac:dyDescent="0.2">
      <c r="A60" s="85"/>
      <c r="B60" s="86"/>
      <c r="C60" s="86"/>
      <c r="D60" s="86"/>
      <c r="E60" s="86"/>
      <c r="F60" s="86"/>
      <c r="G60" s="86"/>
      <c r="H60" s="86"/>
      <c r="I60" s="86"/>
      <c r="J60" s="86"/>
      <c r="K60" s="86"/>
      <c r="L60" s="86"/>
      <c r="M60" s="86"/>
      <c r="N60" s="86"/>
      <c r="O60" s="86"/>
      <c r="P60" s="87"/>
      <c r="Q60" s="86"/>
      <c r="R60" s="86"/>
      <c r="S60" s="97"/>
      <c r="T60" s="189"/>
      <c r="U60" s="178"/>
      <c r="V60" s="189"/>
      <c r="W60" s="189"/>
      <c r="X60" s="189"/>
      <c r="Y60" s="189"/>
    </row>
    <row r="61" spans="1:25" s="41" customFormat="1" ht="11.25" x14ac:dyDescent="0.2">
      <c r="A61" s="85"/>
      <c r="B61" s="148" t="str">
        <f>'T1'!$C$16</f>
        <v>ATENÇÃO!</v>
      </c>
      <c r="C61" s="148"/>
      <c r="D61" s="150" t="str">
        <f>'T2'!$A$43</f>
        <v>Pagamento a favor de:   LISBOA-FEIRAS CONGRESSOS E EVENTOS   (referência)</v>
      </c>
      <c r="E61" s="150"/>
      <c r="F61" s="150"/>
      <c r="G61" s="150"/>
      <c r="H61" s="150"/>
      <c r="I61" s="150"/>
      <c r="J61" s="150"/>
      <c r="K61" s="150"/>
      <c r="L61" s="150"/>
      <c r="M61" s="150"/>
      <c r="N61" s="173" t="s">
        <v>182</v>
      </c>
      <c r="O61" s="118"/>
      <c r="P61" s="118"/>
      <c r="Q61" s="118"/>
      <c r="R61" s="118"/>
      <c r="S61" s="97"/>
      <c r="T61" s="190"/>
      <c r="U61" s="178"/>
      <c r="V61" s="190"/>
      <c r="W61" s="190"/>
      <c r="X61" s="190"/>
      <c r="Y61" s="190"/>
    </row>
    <row r="62" spans="1:25" s="41" customFormat="1" x14ac:dyDescent="0.2">
      <c r="A62" s="85"/>
      <c r="B62" s="148"/>
      <c r="C62" s="148"/>
      <c r="D62" s="149" t="s">
        <v>161</v>
      </c>
      <c r="E62" s="149"/>
      <c r="F62" s="149"/>
      <c r="G62" s="149"/>
      <c r="H62" s="149"/>
      <c r="I62" s="149"/>
      <c r="J62" s="149"/>
      <c r="K62" s="149"/>
      <c r="L62" s="149"/>
      <c r="M62" s="149"/>
      <c r="N62" s="149"/>
      <c r="O62" s="149"/>
      <c r="P62" s="149"/>
      <c r="Q62" s="149"/>
      <c r="R62" s="149"/>
      <c r="S62" s="97"/>
      <c r="T62" s="190"/>
      <c r="U62" s="178"/>
      <c r="V62" s="190"/>
      <c r="W62" s="190"/>
      <c r="X62" s="190"/>
      <c r="Y62" s="190"/>
    </row>
    <row r="63" spans="1:25" s="41" customFormat="1" ht="11.25" x14ac:dyDescent="0.2">
      <c r="A63" s="85"/>
      <c r="B63" s="86"/>
      <c r="C63" s="86"/>
      <c r="D63" s="86"/>
      <c r="E63" s="86"/>
      <c r="F63" s="86"/>
      <c r="G63" s="86"/>
      <c r="H63" s="86"/>
      <c r="I63" s="86"/>
      <c r="J63" s="86"/>
      <c r="K63" s="86"/>
      <c r="L63" s="86"/>
      <c r="M63" s="86"/>
      <c r="N63" s="86"/>
      <c r="O63" s="86"/>
      <c r="P63" s="87"/>
      <c r="Q63" s="86"/>
      <c r="R63" s="86"/>
      <c r="S63" s="97"/>
      <c r="T63" s="190"/>
      <c r="U63" s="178"/>
      <c r="V63" s="190"/>
      <c r="W63" s="190"/>
      <c r="X63" s="190"/>
      <c r="Y63" s="190"/>
    </row>
    <row r="64" spans="1:25" s="41" customFormat="1" ht="11.25" x14ac:dyDescent="0.2">
      <c r="A64" s="85"/>
      <c r="B64" s="86"/>
      <c r="C64" s="168" t="str">
        <f>'T1'!$C$11</f>
        <v>Assinatura:</v>
      </c>
      <c r="D64" s="168"/>
      <c r="E64" s="167"/>
      <c r="F64" s="167"/>
      <c r="G64" s="167"/>
      <c r="H64" s="167"/>
      <c r="I64" s="167"/>
      <c r="J64" s="167"/>
      <c r="K64" s="167"/>
      <c r="L64" s="167"/>
      <c r="M64" s="86"/>
      <c r="N64" s="88" t="str">
        <f>'T1'!$A$12</f>
        <v>Data:</v>
      </c>
      <c r="O64" s="166"/>
      <c r="P64" s="166"/>
      <c r="Q64" s="166"/>
      <c r="R64" s="86"/>
      <c r="S64" s="97"/>
      <c r="T64" s="190"/>
      <c r="U64" s="178"/>
      <c r="V64" s="190"/>
      <c r="W64" s="190"/>
      <c r="X64" s="190"/>
      <c r="Y64" s="190"/>
    </row>
    <row r="65" spans="1:25" s="41" customFormat="1" ht="11.25" x14ac:dyDescent="0.2">
      <c r="A65" s="85"/>
      <c r="B65" s="86"/>
      <c r="C65" s="86"/>
      <c r="D65" s="86"/>
      <c r="E65" s="86"/>
      <c r="F65" s="86"/>
      <c r="G65" s="86"/>
      <c r="H65" s="86"/>
      <c r="I65" s="86"/>
      <c r="J65" s="86"/>
      <c r="K65" s="86"/>
      <c r="L65" s="86"/>
      <c r="M65" s="86"/>
      <c r="N65" s="86"/>
      <c r="O65" s="86"/>
      <c r="P65" s="87"/>
      <c r="Q65" s="86"/>
      <c r="R65" s="86"/>
      <c r="S65" s="97"/>
      <c r="T65" s="190"/>
      <c r="U65" s="178"/>
      <c r="V65" s="190"/>
      <c r="W65" s="190"/>
      <c r="X65" s="190"/>
      <c r="Y65" s="190"/>
    </row>
    <row r="66" spans="1:25" s="41" customFormat="1" ht="11.25" x14ac:dyDescent="0.2">
      <c r="A66" s="85"/>
      <c r="B66" s="89">
        <f>IF(G10&gt;0,B67,)</f>
        <v>0</v>
      </c>
      <c r="D66" s="86"/>
      <c r="E66" s="86"/>
      <c r="F66" s="86"/>
      <c r="G66" s="86"/>
      <c r="H66" s="86"/>
      <c r="I66" s="86"/>
      <c r="J66" s="86"/>
      <c r="K66" s="86"/>
      <c r="L66" s="86"/>
      <c r="M66" s="86"/>
      <c r="N66" s="86"/>
      <c r="O66" s="86"/>
      <c r="P66" s="87"/>
      <c r="Q66" s="86"/>
      <c r="R66" s="86"/>
      <c r="S66" s="97"/>
      <c r="T66" s="190"/>
      <c r="U66" s="178"/>
      <c r="V66" s="190"/>
      <c r="W66" s="190"/>
      <c r="X66" s="190"/>
      <c r="Y66" s="190"/>
    </row>
    <row r="67" spans="1:25" s="41" customFormat="1" ht="11.25" x14ac:dyDescent="0.2">
      <c r="A67" s="85"/>
      <c r="B67" s="136" t="str">
        <f>'T1'!$E$6</f>
        <v>ENVIAR PARA:</v>
      </c>
      <c r="C67" s="136"/>
      <c r="D67" s="139" t="s">
        <v>150</v>
      </c>
      <c r="E67" s="139"/>
      <c r="F67" s="139"/>
      <c r="G67" s="139"/>
      <c r="H67" s="140" t="s">
        <v>85</v>
      </c>
      <c r="I67" s="140"/>
      <c r="J67" s="140"/>
      <c r="K67" s="140"/>
      <c r="L67" s="86"/>
      <c r="M67" s="86"/>
      <c r="N67" s="86"/>
      <c r="O67" s="86"/>
      <c r="P67" s="87"/>
      <c r="Q67" s="86"/>
      <c r="R67" s="86"/>
      <c r="S67" s="97"/>
      <c r="T67" s="190"/>
      <c r="U67" s="178"/>
      <c r="V67" s="190"/>
      <c r="W67" s="190"/>
      <c r="X67" s="190"/>
      <c r="Y67" s="190"/>
    </row>
    <row r="68" spans="1:25" s="41" customFormat="1" ht="11.25" x14ac:dyDescent="0.2">
      <c r="A68" s="85"/>
      <c r="B68" s="137"/>
      <c r="C68" s="137"/>
      <c r="D68" s="141" t="s">
        <v>173</v>
      </c>
      <c r="E68" s="141"/>
      <c r="F68" s="141"/>
      <c r="G68" s="141"/>
      <c r="H68" s="141"/>
      <c r="I68" s="141"/>
      <c r="J68" s="141"/>
      <c r="K68" s="141"/>
      <c r="L68" s="86"/>
      <c r="M68" s="86"/>
      <c r="N68" s="86"/>
      <c r="O68" s="86"/>
      <c r="P68" s="87"/>
      <c r="Q68" s="86"/>
      <c r="R68" s="86"/>
      <c r="S68" s="97"/>
      <c r="T68" s="190"/>
      <c r="U68" s="178"/>
      <c r="V68" s="190"/>
      <c r="W68" s="190"/>
      <c r="X68" s="190"/>
      <c r="Y68" s="190"/>
    </row>
    <row r="69" spans="1:25" s="42" customFormat="1" thickBot="1" x14ac:dyDescent="0.25">
      <c r="A69" s="90"/>
      <c r="B69" s="119"/>
      <c r="C69" s="119"/>
      <c r="D69" s="121" t="s">
        <v>89</v>
      </c>
      <c r="E69" s="121"/>
      <c r="F69" s="121"/>
      <c r="G69" s="121"/>
      <c r="H69" s="120" t="s">
        <v>183</v>
      </c>
      <c r="I69" s="120"/>
      <c r="J69" s="120"/>
      <c r="K69" s="120"/>
      <c r="L69" s="91"/>
      <c r="M69" s="91"/>
      <c r="N69" s="91"/>
      <c r="O69" s="91"/>
      <c r="P69" s="92"/>
      <c r="Q69" s="91"/>
      <c r="R69" s="91"/>
      <c r="S69" s="98"/>
      <c r="T69" s="191"/>
      <c r="U69" s="178"/>
      <c r="V69" s="191"/>
      <c r="W69" s="191"/>
      <c r="X69" s="191"/>
      <c r="Y69" s="191"/>
    </row>
    <row r="70" spans="1:25" s="39" customFormat="1" thickTop="1" x14ac:dyDescent="0.2">
      <c r="A70" s="42"/>
      <c r="B70" s="42"/>
      <c r="C70" s="42"/>
      <c r="D70" s="42"/>
      <c r="E70" s="42"/>
      <c r="F70" s="42"/>
      <c r="G70" s="42"/>
      <c r="H70" s="42"/>
      <c r="I70" s="42"/>
      <c r="J70" s="42"/>
      <c r="K70" s="42"/>
      <c r="L70" s="42"/>
      <c r="M70" s="42"/>
      <c r="N70" s="42"/>
      <c r="O70" s="42"/>
      <c r="P70" s="42"/>
      <c r="Q70" s="42"/>
      <c r="R70" s="42"/>
      <c r="S70" s="10"/>
      <c r="T70" s="178"/>
      <c r="U70" s="178"/>
      <c r="V70" s="178"/>
      <c r="W70" s="178"/>
      <c r="X70" s="178"/>
      <c r="Y70" s="178"/>
    </row>
    <row r="71" spans="1:25" s="39" customFormat="1" ht="13.5" customHeight="1" x14ac:dyDescent="0.2">
      <c r="S71" s="4"/>
      <c r="T71" s="178"/>
      <c r="U71" s="178"/>
      <c r="V71" s="178"/>
      <c r="W71" s="178"/>
      <c r="X71" s="178"/>
      <c r="Y71" s="178"/>
    </row>
    <row r="72" spans="1:25" s="39" customFormat="1" ht="13.5" customHeight="1" x14ac:dyDescent="0.2">
      <c r="S72" s="4"/>
      <c r="T72" s="178"/>
      <c r="U72" s="178"/>
      <c r="V72" s="178"/>
      <c r="W72" s="178"/>
      <c r="X72" s="178"/>
      <c r="Y72" s="178"/>
    </row>
    <row r="73" spans="1:25" s="39" customFormat="1" ht="13.5" customHeight="1" x14ac:dyDescent="0.2">
      <c r="S73" s="4"/>
      <c r="T73" s="178"/>
      <c r="U73" s="178"/>
      <c r="V73" s="178"/>
      <c r="W73" s="178"/>
      <c r="X73" s="178"/>
      <c r="Y73" s="178"/>
    </row>
    <row r="74" spans="1:25" ht="13.5" customHeight="1" x14ac:dyDescent="0.2">
      <c r="A74" s="39"/>
      <c r="B74" s="39"/>
      <c r="C74" s="39"/>
      <c r="D74" s="39"/>
      <c r="E74" s="39"/>
      <c r="F74" s="39"/>
      <c r="G74" s="39"/>
      <c r="H74" s="39"/>
      <c r="I74" s="39"/>
      <c r="J74" s="39"/>
      <c r="K74" s="39"/>
      <c r="L74" s="39"/>
      <c r="M74" s="39"/>
      <c r="N74" s="39"/>
      <c r="O74" s="39"/>
      <c r="P74" s="39"/>
      <c r="Q74" s="39"/>
      <c r="R74" s="39"/>
      <c r="U74" s="178"/>
    </row>
    <row r="75" spans="1:25" ht="13.5" customHeight="1" x14ac:dyDescent="0.2">
      <c r="U75" s="178"/>
    </row>
    <row r="76" spans="1:25" ht="13.5" customHeight="1" x14ac:dyDescent="0.2">
      <c r="U76" s="178"/>
    </row>
    <row r="77" spans="1:25" ht="13.5" customHeight="1" x14ac:dyDescent="0.2">
      <c r="U77" s="178"/>
    </row>
    <row r="78" spans="1:25" ht="13.5" customHeight="1" x14ac:dyDescent="0.2">
      <c r="U78" s="178"/>
    </row>
    <row r="79" spans="1:25" ht="13.5" customHeight="1" x14ac:dyDescent="0.2">
      <c r="U79" s="178"/>
    </row>
    <row r="80" spans="1:25" ht="13.5" customHeight="1" x14ac:dyDescent="0.2">
      <c r="U80" s="178"/>
    </row>
    <row r="81" spans="21:21" ht="13.5" customHeight="1" x14ac:dyDescent="0.2">
      <c r="U81" s="178"/>
    </row>
    <row r="82" spans="21:21" ht="13.5" customHeight="1" x14ac:dyDescent="0.2">
      <c r="U82" s="178"/>
    </row>
    <row r="83" spans="21:21" ht="13.5" customHeight="1" x14ac:dyDescent="0.2">
      <c r="U83" s="178"/>
    </row>
    <row r="84" spans="21:21" ht="13.5" customHeight="1" x14ac:dyDescent="0.2">
      <c r="U84" s="178"/>
    </row>
    <row r="85" spans="21:21" x14ac:dyDescent="0.2">
      <c r="U85" s="178"/>
    </row>
    <row r="86" spans="21:21" x14ac:dyDescent="0.2">
      <c r="U86" s="178"/>
    </row>
    <row r="87" spans="21:21" x14ac:dyDescent="0.2">
      <c r="U87" s="178"/>
    </row>
    <row r="88" spans="21:21" x14ac:dyDescent="0.2">
      <c r="U88" s="178"/>
    </row>
    <row r="89" spans="21:21" x14ac:dyDescent="0.2">
      <c r="U89" s="178"/>
    </row>
    <row r="90" spans="21:21" x14ac:dyDescent="0.2">
      <c r="U90" s="178"/>
    </row>
    <row r="91" spans="21:21" x14ac:dyDescent="0.2">
      <c r="U91" s="178"/>
    </row>
    <row r="92" spans="21:21" x14ac:dyDescent="0.2">
      <c r="U92" s="178"/>
    </row>
    <row r="93" spans="21:21" x14ac:dyDescent="0.2">
      <c r="U93" s="178"/>
    </row>
    <row r="94" spans="21:21" x14ac:dyDescent="0.2">
      <c r="U94" s="178"/>
    </row>
    <row r="95" spans="21:21" x14ac:dyDescent="0.2">
      <c r="U95" s="189"/>
    </row>
    <row r="96" spans="21:21" x14ac:dyDescent="0.2">
      <c r="U96" s="189"/>
    </row>
    <row r="97" spans="21:21" x14ac:dyDescent="0.2">
      <c r="U97" s="189"/>
    </row>
    <row r="98" spans="21:21" x14ac:dyDescent="0.2">
      <c r="U98" s="189"/>
    </row>
    <row r="99" spans="21:21" x14ac:dyDescent="0.2">
      <c r="U99" s="189"/>
    </row>
    <row r="100" spans="21:21" x14ac:dyDescent="0.2">
      <c r="U100" s="189"/>
    </row>
    <row r="101" spans="21:21" x14ac:dyDescent="0.2">
      <c r="U101" s="190"/>
    </row>
    <row r="102" spans="21:21" x14ac:dyDescent="0.2">
      <c r="U102" s="190"/>
    </row>
    <row r="103" spans="21:21" x14ac:dyDescent="0.2">
      <c r="U103" s="190"/>
    </row>
    <row r="104" spans="21:21" x14ac:dyDescent="0.2">
      <c r="U104" s="190"/>
    </row>
    <row r="105" spans="21:21" x14ac:dyDescent="0.2">
      <c r="U105" s="190"/>
    </row>
    <row r="106" spans="21:21" x14ac:dyDescent="0.2">
      <c r="U106" s="190"/>
    </row>
    <row r="107" spans="21:21" x14ac:dyDescent="0.2">
      <c r="U107" s="190"/>
    </row>
    <row r="108" spans="21:21" x14ac:dyDescent="0.2">
      <c r="U108" s="190"/>
    </row>
    <row r="109" spans="21:21" x14ac:dyDescent="0.2">
      <c r="U109" s="191"/>
    </row>
    <row r="110" spans="21:21" x14ac:dyDescent="0.2">
      <c r="U110" s="178"/>
    </row>
    <row r="111" spans="21:21" x14ac:dyDescent="0.2">
      <c r="U111" s="178"/>
    </row>
    <row r="112" spans="21:21" x14ac:dyDescent="0.2">
      <c r="U112" s="178"/>
    </row>
    <row r="113" spans="21:21" x14ac:dyDescent="0.2">
      <c r="U113" s="178"/>
    </row>
  </sheetData>
  <sheetProtection algorithmName="SHA-512" hashValue="08P0oBmAodURLbQDcm4+oj+nYgkqp0P8pQ8yUi7VatTUmiPZhiMo14odaSDFk3xmTMQ6Q1tKi/lJ8+DPVBBJvw==" saltValue="asKNZGhrK3MKy1rh9huQYw==" spinCount="100000" sheet="1" objects="1" scenarios="1" selectLockedCells="1"/>
  <mergeCells count="55">
    <mergeCell ref="G20:J20"/>
    <mergeCell ref="M20:P20"/>
    <mergeCell ref="C23:P23"/>
    <mergeCell ref="O64:Q64"/>
    <mergeCell ref="O30:P30"/>
    <mergeCell ref="E64:L64"/>
    <mergeCell ref="C64:D64"/>
    <mergeCell ref="N59:O59"/>
    <mergeCell ref="I30:J30"/>
    <mergeCell ref="M30:N30"/>
    <mergeCell ref="K30:L30"/>
    <mergeCell ref="D30:H30"/>
    <mergeCell ref="O28:P29"/>
    <mergeCell ref="M28:N29"/>
    <mergeCell ref="K28:L29"/>
    <mergeCell ref="I28:J29"/>
    <mergeCell ref="A2:S3"/>
    <mergeCell ref="I18:J18"/>
    <mergeCell ref="K18:P18"/>
    <mergeCell ref="E18:H18"/>
    <mergeCell ref="F9:J9"/>
    <mergeCell ref="H16:Q16"/>
    <mergeCell ref="A5:S5"/>
    <mergeCell ref="A4:J4"/>
    <mergeCell ref="K4:L4"/>
    <mergeCell ref="G10:Q10"/>
    <mergeCell ref="H67:K67"/>
    <mergeCell ref="D68:K68"/>
    <mergeCell ref="N55:O55"/>
    <mergeCell ref="C49:Q52"/>
    <mergeCell ref="M31:N31"/>
    <mergeCell ref="K31:L31"/>
    <mergeCell ref="I31:J31"/>
    <mergeCell ref="J56:O56"/>
    <mergeCell ref="J59:M59"/>
    <mergeCell ref="B61:C62"/>
    <mergeCell ref="D62:R62"/>
    <mergeCell ref="D61:M61"/>
    <mergeCell ref="J58:O58"/>
    <mergeCell ref="H69:K69"/>
    <mergeCell ref="D69:G69"/>
    <mergeCell ref="D28:H29"/>
    <mergeCell ref="L1:M1"/>
    <mergeCell ref="G1:K1"/>
    <mergeCell ref="M32:N32"/>
    <mergeCell ref="A6:S7"/>
    <mergeCell ref="K32:L32"/>
    <mergeCell ref="I32:J32"/>
    <mergeCell ref="D32:H32"/>
    <mergeCell ref="O32:P32"/>
    <mergeCell ref="O31:P31"/>
    <mergeCell ref="B67:C68"/>
    <mergeCell ref="D31:H31"/>
    <mergeCell ref="C41:P43"/>
    <mergeCell ref="D67:G67"/>
  </mergeCells>
  <conditionalFormatting sqref="B67:C68">
    <cfRule type="cellIs" dxfId="1" priority="1" operator="equal">
      <formula>$B$66</formula>
    </cfRule>
    <cfRule type="cellIs" dxfId="0" priority="2" operator="equal">
      <formula>$B$66</formula>
    </cfRule>
  </conditionalFormatting>
  <dataValidations count="3">
    <dataValidation type="list" allowBlank="1" showInputMessage="1" showErrorMessage="1" sqref="L1:M1">
      <formula1>$T$1:$T$4</formula1>
    </dataValidation>
    <dataValidation type="list" allowBlank="1" showInputMessage="1" showErrorMessage="1" sqref="L35 L39 L37">
      <formula1>$V$2:$V$21</formula1>
    </dataValidation>
    <dataValidation type="list" allowBlank="1" showInputMessage="1" showErrorMessage="1" sqref="L47">
      <formula1>$U$2:$U$52</formula1>
    </dataValidation>
  </dataValidations>
  <hyperlinks>
    <hyperlink ref="D67" r:id="rId1"/>
    <hyperlink ref="H69:K69" r:id="rId2" display="www.segurex.fil.pt"/>
  </hyperlinks>
  <printOptions horizontalCentered="1" verticalCentered="1"/>
  <pageMargins left="0.19685039370078741" right="0.19685039370078741" top="0" bottom="0.19685039370078741" header="0" footer="0"/>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election activeCell="E31" sqref="E31"/>
    </sheetView>
  </sheetViews>
  <sheetFormatPr defaultRowHeight="11.25" x14ac:dyDescent="0.2"/>
  <cols>
    <col min="1" max="1" width="9.1640625" style="102" bestFit="1" customWidth="1"/>
    <col min="2" max="2" width="2.1640625" style="102" customWidth="1"/>
    <col min="3" max="3" width="14.5" style="9" bestFit="1" customWidth="1"/>
    <col min="4" max="4" width="2.33203125" style="9" customWidth="1"/>
    <col min="5" max="5" width="23.1640625" style="9" bestFit="1" customWidth="1"/>
    <col min="6" max="6" width="2.83203125" style="9" customWidth="1"/>
    <col min="7" max="7" width="40" style="9" bestFit="1" customWidth="1"/>
    <col min="8" max="8" width="2" style="9" customWidth="1"/>
    <col min="9" max="9" width="14" style="9" bestFit="1" customWidth="1"/>
    <col min="10" max="10" width="2.33203125" style="9" customWidth="1"/>
    <col min="11" max="11" width="38.83203125" style="9" bestFit="1" customWidth="1"/>
    <col min="12" max="16384" width="9.33203125" style="9"/>
  </cols>
  <sheetData>
    <row r="1" spans="1:11" x14ac:dyDescent="0.2">
      <c r="A1" s="101" t="str">
        <f>'Mov. Materiais'!$L$1</f>
        <v>Português</v>
      </c>
      <c r="C1" s="28" t="str">
        <f>IF($A$1="Português",C2,(IF($A$1="English",C3,(IF($A$1="Español",C4,(IF($A$1="Français",C5)))))))</f>
        <v>Nº Contribuinte:</v>
      </c>
      <c r="E1" s="28" t="str">
        <f>IF($A$1="Português",E2,(IF($A$1="English",E3,(IF($A$1="Español",E4,(IF($A$1="Français",E5)))))))</f>
        <v>Prazo de Inscrição:</v>
      </c>
      <c r="F1" s="6"/>
      <c r="G1" s="28" t="str">
        <f>IF($A$1="Português",G2,(IF($A$1="English",G3,(IF($A$1="Español",G4,(IF($A$1="Français",G5)))))))</f>
        <v>MOVIMENTAÇÃO DE MATERIAIS</v>
      </c>
      <c r="H1" s="7"/>
      <c r="I1" s="28" t="str">
        <f>IF($A$1="Português",I2,(IF($A$1="English",I3,(IF($A$1="Español",I4,(IF($A$1="Français",I5)))))))</f>
        <v>Peso:</v>
      </c>
      <c r="J1" s="7"/>
      <c r="K1" s="28" t="str">
        <f>IF($A$1="Português",K2,(IF($A$1="English",K3,(IF($A$1="Español",K4,(IF($A$1="Français",K5)))))))</f>
        <v>Dias úteis das 08H00 - 20H00</v>
      </c>
    </row>
    <row r="2" spans="1:11" x14ac:dyDescent="0.2">
      <c r="C2" s="103" t="s">
        <v>28</v>
      </c>
      <c r="E2" s="104" t="s">
        <v>138</v>
      </c>
      <c r="F2" s="105"/>
      <c r="G2" s="11" t="s">
        <v>44</v>
      </c>
      <c r="H2" s="7"/>
      <c r="I2" s="7" t="s">
        <v>2</v>
      </c>
      <c r="J2" s="7"/>
      <c r="K2" s="9" t="s">
        <v>3</v>
      </c>
    </row>
    <row r="3" spans="1:11" x14ac:dyDescent="0.2">
      <c r="C3" s="10" t="s">
        <v>132</v>
      </c>
      <c r="E3" s="106" t="s">
        <v>139</v>
      </c>
      <c r="F3" s="107"/>
      <c r="G3" s="7" t="s">
        <v>46</v>
      </c>
      <c r="H3" s="7"/>
      <c r="I3" s="9" t="s">
        <v>6</v>
      </c>
      <c r="J3" s="7"/>
      <c r="K3" s="9" t="s">
        <v>109</v>
      </c>
    </row>
    <row r="4" spans="1:11" x14ac:dyDescent="0.2">
      <c r="A4" s="28" t="str">
        <f>IF($A$1="Português",A5,(IF($A$1="English",A6,(IF($A$1="Español",A5,(IF($A$1="Français",A6)))))))</f>
        <v>unid.</v>
      </c>
      <c r="C4" s="7" t="s">
        <v>32</v>
      </c>
      <c r="E4" s="106" t="s">
        <v>140</v>
      </c>
      <c r="F4" s="107"/>
      <c r="G4" s="7" t="s">
        <v>48</v>
      </c>
      <c r="H4" s="7"/>
      <c r="I4" s="7" t="s">
        <v>2</v>
      </c>
      <c r="J4" s="7"/>
      <c r="K4" s="9" t="s">
        <v>9</v>
      </c>
    </row>
    <row r="5" spans="1:11" x14ac:dyDescent="0.2">
      <c r="A5" s="104" t="s">
        <v>38</v>
      </c>
      <c r="C5" s="106" t="s">
        <v>94</v>
      </c>
      <c r="E5" s="106" t="s">
        <v>141</v>
      </c>
      <c r="F5" s="105"/>
      <c r="G5" s="7" t="s">
        <v>105</v>
      </c>
      <c r="H5" s="7"/>
      <c r="I5" s="9" t="s">
        <v>116</v>
      </c>
      <c r="J5" s="7"/>
      <c r="K5" s="9" t="s">
        <v>108</v>
      </c>
    </row>
    <row r="6" spans="1:11" x14ac:dyDescent="0.2">
      <c r="A6" s="7" t="s">
        <v>42</v>
      </c>
      <c r="C6" s="28" t="str">
        <f>IF($A$1="Português",C7,(IF($A$1="English",C8,(IF($A$1="Español",C9,(IF($A$1="Français",C10)))))))</f>
        <v>Nº Horas</v>
      </c>
      <c r="D6" s="7"/>
      <c r="E6" s="28" t="str">
        <f>IF($A$1="Português",E7,(IF($A$1="English",E8,(IF($A$1="Español",E9,(IF($A$1="Français",E10)))))))</f>
        <v>ENVIAR PARA:</v>
      </c>
      <c r="F6" s="6"/>
      <c r="G6" s="28" t="str">
        <f>IF($A$1="Português",G7,(IF($A$1="English",G8,(IF($A$1="Español",G9,(IF($A$1="Français",G10)))))))</f>
        <v>EMPILHADOR CONVENCIONAL DE 2,5 TONS</v>
      </c>
      <c r="H6" s="7"/>
      <c r="I6" s="28" t="str">
        <f>IF($A$1="Português",I7,(IF($A$1="English",I8,(IF($A$1="Español",I9,(IF($A$1="Français",I10)))))))</f>
        <v>Largura:</v>
      </c>
      <c r="J6" s="7"/>
      <c r="K6" s="28" t="str">
        <f>IF($A$1="Português",K7,(IF($A$1="English",K8,(IF($A$1="Español",K9,(IF($A$1="Français",K10)))))))</f>
        <v>Dias úteis e Sábados das 20H00 - 08H00</v>
      </c>
    </row>
    <row r="7" spans="1:11" x14ac:dyDescent="0.2">
      <c r="A7" s="28" t="str">
        <f>IF($A$1="Português",A8,(IF($A$1="English",A9,(IF($A$1="Español",A10,(IF($A$1="Français",A11)))))))</f>
        <v xml:space="preserve">   Hora(s)</v>
      </c>
      <c r="C7" s="6" t="s">
        <v>54</v>
      </c>
      <c r="D7" s="7"/>
      <c r="E7" s="8" t="s">
        <v>83</v>
      </c>
      <c r="F7" s="6"/>
      <c r="G7" s="9" t="s">
        <v>86</v>
      </c>
      <c r="H7" s="7"/>
      <c r="I7" s="7" t="s">
        <v>11</v>
      </c>
      <c r="J7" s="7"/>
      <c r="K7" s="9" t="s">
        <v>15</v>
      </c>
    </row>
    <row r="8" spans="1:11" x14ac:dyDescent="0.2">
      <c r="A8" s="13" t="s">
        <v>156</v>
      </c>
      <c r="C8" s="108" t="s">
        <v>55</v>
      </c>
      <c r="D8" s="7"/>
      <c r="E8" s="10" t="s">
        <v>90</v>
      </c>
      <c r="F8" s="6"/>
      <c r="G8" s="9" t="s">
        <v>87</v>
      </c>
      <c r="H8" s="7"/>
      <c r="I8" s="7" t="s">
        <v>14</v>
      </c>
      <c r="J8" s="7"/>
      <c r="K8" s="9" t="s">
        <v>129</v>
      </c>
    </row>
    <row r="9" spans="1:11" x14ac:dyDescent="0.2">
      <c r="A9" s="13" t="s">
        <v>157</v>
      </c>
      <c r="C9" s="6" t="s">
        <v>54</v>
      </c>
      <c r="D9" s="7"/>
      <c r="E9" s="10" t="s">
        <v>84</v>
      </c>
      <c r="F9" s="6"/>
      <c r="G9" s="9" t="s">
        <v>88</v>
      </c>
      <c r="H9" s="7"/>
      <c r="I9" s="7" t="s">
        <v>19</v>
      </c>
      <c r="J9" s="7"/>
      <c r="K9" s="9" t="s">
        <v>110</v>
      </c>
    </row>
    <row r="10" spans="1:11" x14ac:dyDescent="0.2">
      <c r="A10" s="13" t="s">
        <v>156</v>
      </c>
      <c r="C10" s="43" t="s">
        <v>96</v>
      </c>
      <c r="D10" s="7"/>
      <c r="E10" s="5" t="s">
        <v>97</v>
      </c>
      <c r="F10" s="6"/>
      <c r="G10" s="9" t="s">
        <v>106</v>
      </c>
      <c r="H10" s="7"/>
      <c r="I10" s="7" t="s">
        <v>117</v>
      </c>
      <c r="J10" s="7"/>
      <c r="K10" s="9" t="s">
        <v>111</v>
      </c>
    </row>
    <row r="11" spans="1:11" x14ac:dyDescent="0.2">
      <c r="A11" s="13" t="s">
        <v>158</v>
      </c>
      <c r="C11" s="28" t="str">
        <f>IF($A$1="Português",C12,(IF($A$1="English",C13,(IF($A$1="Español",C14,(IF($A$1="Français",C15)))))))</f>
        <v>Assinatura:</v>
      </c>
      <c r="D11" s="7"/>
      <c r="E11" s="28" t="str">
        <f>IF($A$1="Português",E12,(IF($A$1="English",E13,(IF($A$1="Español",E14,(IF($A$1="Français",E15)))))))</f>
        <v>GRUAS</v>
      </c>
      <c r="F11" s="6"/>
      <c r="G11" s="28" t="str">
        <f>IF($A$1="Português",G12,(IF($A$1="English",G13,(IF($A$1="Español",G14,(IF($A$1="Français",G15)))))))</f>
        <v>Finalidade da utilização</v>
      </c>
      <c r="H11" s="7"/>
      <c r="I11" s="28" t="str">
        <f>IF($A$1="Português",I12,(IF($A$1="English",I13,(IF($A$1="Español",I14,(IF($A$1="Français",I15)))))))</f>
        <v>Altura:</v>
      </c>
      <c r="J11" s="7"/>
      <c r="K11" s="28" t="str">
        <f>IF($A$1="Português",K12,(IF($A$1="English",K13,(IF($A$1="Español",K14,(IF($A$1="Français",K15)))))))</f>
        <v>Domingos e Feriados</v>
      </c>
    </row>
    <row r="12" spans="1:11" x14ac:dyDescent="0.2">
      <c r="A12" s="28" t="str">
        <f>IF($A$1="Português",A13,(IF($A$1="English",A14,(IF($A$1="Español",A15,(IF($A$1="Français",A16)))))))</f>
        <v>Data:</v>
      </c>
      <c r="C12" s="109" t="s">
        <v>10</v>
      </c>
      <c r="D12" s="7"/>
      <c r="E12" s="9" t="s">
        <v>12</v>
      </c>
      <c r="F12" s="6"/>
      <c r="G12" s="12" t="s">
        <v>56</v>
      </c>
      <c r="H12" s="7"/>
      <c r="I12" s="7" t="s">
        <v>24</v>
      </c>
      <c r="J12" s="7"/>
      <c r="K12" s="9" t="s">
        <v>27</v>
      </c>
    </row>
    <row r="13" spans="1:11" x14ac:dyDescent="0.2">
      <c r="A13" s="13" t="s">
        <v>23</v>
      </c>
      <c r="C13" s="109" t="s">
        <v>13</v>
      </c>
      <c r="D13" s="7"/>
      <c r="E13" s="9" t="s">
        <v>17</v>
      </c>
      <c r="F13" s="6"/>
      <c r="G13" s="9" t="s">
        <v>58</v>
      </c>
      <c r="H13" s="7"/>
      <c r="I13" s="7" t="s">
        <v>26</v>
      </c>
      <c r="J13" s="7"/>
      <c r="K13" s="9" t="s">
        <v>30</v>
      </c>
    </row>
    <row r="14" spans="1:11" x14ac:dyDescent="0.2">
      <c r="A14" s="13" t="s">
        <v>25</v>
      </c>
      <c r="C14" s="109" t="s">
        <v>18</v>
      </c>
      <c r="D14" s="7"/>
      <c r="E14" s="9" t="s">
        <v>21</v>
      </c>
      <c r="F14" s="6"/>
      <c r="G14" s="14" t="s">
        <v>60</v>
      </c>
      <c r="H14" s="7"/>
      <c r="I14" s="7" t="s">
        <v>24</v>
      </c>
      <c r="J14" s="7"/>
      <c r="K14" s="9" t="s">
        <v>31</v>
      </c>
    </row>
    <row r="15" spans="1:11" x14ac:dyDescent="0.2">
      <c r="A15" s="13" t="s">
        <v>29</v>
      </c>
      <c r="C15" s="109" t="s">
        <v>13</v>
      </c>
      <c r="D15" s="7"/>
      <c r="E15" s="9" t="s">
        <v>103</v>
      </c>
      <c r="F15" s="6"/>
      <c r="G15" s="9" t="s">
        <v>107</v>
      </c>
      <c r="H15" s="7"/>
      <c r="I15" s="9" t="s">
        <v>118</v>
      </c>
      <c r="J15" s="7"/>
      <c r="K15" s="9" t="s">
        <v>112</v>
      </c>
    </row>
    <row r="16" spans="1:11" x14ac:dyDescent="0.2">
      <c r="A16" s="13" t="s">
        <v>25</v>
      </c>
      <c r="C16" s="28" t="str">
        <f>IF($A$1="Português",C17,(IF($A$1="English",C18,(IF($A$1="Español",C19,(IF($A$1="Français",C20)))))))</f>
        <v>ATENÇÃO!</v>
      </c>
      <c r="D16" s="7"/>
      <c r="E16" s="28" t="str">
        <f>IF($A$1="Português",E17,(IF($A$1="English",E18,(IF($A$1="Español",E19,(IF($A$1="Français",E20)))))))</f>
        <v>EMPILHADORES</v>
      </c>
      <c r="F16" s="6"/>
      <c r="G16" s="28" t="str">
        <f>IF($A$1="Português",G17,(IF($A$1="English",G18,(IF($A$1="Español",G19,(IF($A$1="Français",G20)))))))</f>
        <v>IVA a taxa de:   (Ler NORMAS DE PARTICIPAÇÃO)</v>
      </c>
      <c r="H16" s="7"/>
      <c r="I16" s="28" t="str">
        <f>IF($A$1="Português",I17,(IF($A$1="English",I18,(IF($A$1="Español",I19,(IF($A$1="Français",I20)))))))</f>
        <v>Comprimento:</v>
      </c>
      <c r="J16" s="7"/>
      <c r="K16" s="28" t="str">
        <f>IF($A$1="Português",K17,(IF($A$1="English",K18,(IF($A$1="Español",K19,(IF($A$1="Français",K20)))))))</f>
        <v>GUARDA DE EMBALAGENS</v>
      </c>
    </row>
    <row r="17" spans="1:11" x14ac:dyDescent="0.2">
      <c r="A17" s="28" t="str">
        <f>IF($A$1="Português",A18,(IF($A$1="English",A19,(IF($A$1="Español",A20,(IF($A$1="Français",A21)))))))</f>
        <v>Valor</v>
      </c>
      <c r="C17" s="110" t="s">
        <v>162</v>
      </c>
      <c r="D17" s="7"/>
      <c r="E17" s="9" t="s">
        <v>1</v>
      </c>
      <c r="F17" s="6"/>
      <c r="G17" s="105" t="s">
        <v>152</v>
      </c>
      <c r="H17" s="7"/>
      <c r="I17" s="7" t="s">
        <v>34</v>
      </c>
      <c r="J17" s="7"/>
      <c r="K17" s="9" t="s">
        <v>37</v>
      </c>
    </row>
    <row r="18" spans="1:11" x14ac:dyDescent="0.2">
      <c r="A18" s="13" t="s">
        <v>51</v>
      </c>
      <c r="C18" s="110" t="s">
        <v>163</v>
      </c>
      <c r="D18" s="7"/>
      <c r="E18" s="9" t="s">
        <v>5</v>
      </c>
      <c r="F18" s="7"/>
      <c r="G18" s="105" t="s">
        <v>153</v>
      </c>
      <c r="H18" s="7"/>
      <c r="I18" s="7" t="s">
        <v>36</v>
      </c>
      <c r="J18" s="7"/>
      <c r="K18" s="9" t="s">
        <v>41</v>
      </c>
    </row>
    <row r="19" spans="1:11" x14ac:dyDescent="0.2">
      <c r="A19" s="13" t="s">
        <v>53</v>
      </c>
      <c r="C19" s="110" t="s">
        <v>164</v>
      </c>
      <c r="D19" s="7"/>
      <c r="E19" s="9" t="s">
        <v>8</v>
      </c>
      <c r="F19" s="7"/>
      <c r="G19" s="105" t="s">
        <v>154</v>
      </c>
      <c r="H19" s="7"/>
      <c r="I19" s="7" t="s">
        <v>40</v>
      </c>
      <c r="J19" s="7"/>
      <c r="K19" s="9" t="s">
        <v>43</v>
      </c>
    </row>
    <row r="20" spans="1:11" s="14" customFormat="1" x14ac:dyDescent="0.2">
      <c r="A20" s="13" t="s">
        <v>51</v>
      </c>
      <c r="B20" s="111"/>
      <c r="C20" s="110" t="s">
        <v>163</v>
      </c>
      <c r="D20" s="12"/>
      <c r="E20" s="9" t="s">
        <v>104</v>
      </c>
      <c r="F20" s="7"/>
      <c r="G20" s="112" t="s">
        <v>155</v>
      </c>
      <c r="H20" s="12"/>
      <c r="I20" s="7" t="s">
        <v>119</v>
      </c>
      <c r="J20" s="12"/>
      <c r="K20" s="9" t="s">
        <v>113</v>
      </c>
    </row>
    <row r="21" spans="1:11" x14ac:dyDescent="0.2">
      <c r="A21" s="43" t="s">
        <v>95</v>
      </c>
      <c r="E21" s="28" t="str">
        <f>IF($A$1="Português",E22,(IF($A$1="English",E23,(IF($A$1="Español",E24,(IF($A$1="Français",E25)))))))</f>
        <v>Campos Obrigatórios</v>
      </c>
      <c r="F21" s="12"/>
      <c r="G21" s="28" t="str">
        <f>IF($A$1="Português",G22,(IF($A$1="English",G23,(IF($A$1="Español",G24,(IF($A$1="Français",G25)))))))</f>
        <v>Restante pagamento até:</v>
      </c>
      <c r="H21" s="7"/>
      <c r="I21" s="28" t="str">
        <f>IF($A$1="Português",I22,(IF($A$1="English",I23,(IF($A$1="Español",I24,(IF($A$1="Français",I25)))))))</f>
        <v>Quant.</v>
      </c>
      <c r="J21" s="7"/>
      <c r="K21" s="28" t="str">
        <f>IF($A$1="Português",K22,(IF($A$1="English",K23,(IF($A$1="Español",K24,(IF($A$1="Français",K25)))))))</f>
        <v>Data de utilização</v>
      </c>
    </row>
    <row r="22" spans="1:11" x14ac:dyDescent="0.2">
      <c r="E22" s="105" t="s">
        <v>16</v>
      </c>
      <c r="F22" s="7"/>
      <c r="G22" s="87" t="s">
        <v>165</v>
      </c>
      <c r="H22" s="7"/>
      <c r="I22" s="13" t="s">
        <v>33</v>
      </c>
      <c r="J22" s="7"/>
      <c r="K22" s="9" t="s">
        <v>45</v>
      </c>
    </row>
    <row r="23" spans="1:11" x14ac:dyDescent="0.2">
      <c r="E23" s="105" t="s">
        <v>20</v>
      </c>
      <c r="F23" s="7"/>
      <c r="G23" s="87" t="s">
        <v>166</v>
      </c>
      <c r="I23" s="13" t="s">
        <v>35</v>
      </c>
      <c r="K23" s="9" t="s">
        <v>47</v>
      </c>
    </row>
    <row r="24" spans="1:11" x14ac:dyDescent="0.2">
      <c r="E24" s="105" t="s">
        <v>22</v>
      </c>
      <c r="G24" s="87" t="s">
        <v>167</v>
      </c>
      <c r="I24" s="13" t="s">
        <v>39</v>
      </c>
      <c r="K24" s="14" t="s">
        <v>50</v>
      </c>
    </row>
    <row r="25" spans="1:11" x14ac:dyDescent="0.2">
      <c r="E25" s="110" t="s">
        <v>151</v>
      </c>
      <c r="G25" s="100" t="s">
        <v>168</v>
      </c>
      <c r="I25" s="43" t="s">
        <v>98</v>
      </c>
      <c r="K25" s="14" t="s">
        <v>114</v>
      </c>
    </row>
    <row r="26" spans="1:11" x14ac:dyDescent="0.2">
      <c r="E26" s="28" t="str">
        <f>IF($A$1="Português",E27,(IF($A$1="English",E28,(IF($A$1="Español",E29,(IF($A$1="Français",E30)))))))</f>
        <v>Pagamento inicial:</v>
      </c>
      <c r="G26" s="28" t="str">
        <f>IF($A$1="Português",G27,(IF($A$1="English",G28,(IF($A$1="Español",G29,(IF($A$1="Français",G30)))))))</f>
        <v>Nome da Empresa Expositora:</v>
      </c>
      <c r="I26" s="28" t="str">
        <f>IF($A$1="Português",I27,(IF($A$1="English",I28,(IF($A$1="Español",I27,(IF($A$1="Français",I29)))))))</f>
        <v>Peso máximo</v>
      </c>
      <c r="K26" s="28" t="str">
        <f>IF($A$1="Português",K27,(IF($A$1="English",K28,(IF($A$1="Español",K29,(IF($A$1="Français",K30)))))))</f>
        <v>Hora de início</v>
      </c>
    </row>
    <row r="27" spans="1:11" x14ac:dyDescent="0.2">
      <c r="E27" s="110" t="s">
        <v>174</v>
      </c>
      <c r="G27" s="103" t="s">
        <v>146</v>
      </c>
      <c r="I27" s="12" t="s">
        <v>49</v>
      </c>
      <c r="K27" s="9" t="s">
        <v>121</v>
      </c>
    </row>
    <row r="28" spans="1:11" x14ac:dyDescent="0.2">
      <c r="E28" s="110" t="s">
        <v>175</v>
      </c>
      <c r="G28" s="106" t="s">
        <v>147</v>
      </c>
      <c r="I28" s="15" t="s">
        <v>52</v>
      </c>
      <c r="K28" s="9" t="s">
        <v>122</v>
      </c>
    </row>
    <row r="29" spans="1:11" x14ac:dyDescent="0.2">
      <c r="E29" s="110" t="s">
        <v>176</v>
      </c>
      <c r="G29" s="103" t="s">
        <v>148</v>
      </c>
      <c r="I29" s="9" t="s">
        <v>120</v>
      </c>
      <c r="K29" s="9" t="s">
        <v>123</v>
      </c>
    </row>
    <row r="30" spans="1:11" x14ac:dyDescent="0.2">
      <c r="E30" s="110" t="s">
        <v>177</v>
      </c>
      <c r="G30" s="113" t="s">
        <v>149</v>
      </c>
      <c r="K30" s="9" t="s">
        <v>124</v>
      </c>
    </row>
    <row r="31" spans="1:11" x14ac:dyDescent="0.2">
      <c r="K31" s="28" t="str">
        <f>IF($A$1="Português",K32,(IF($A$1="English",K33,(IF($A$1="Español",K34,(IF($A$1="Français",K35)))))))</f>
        <v>Duração da utilização</v>
      </c>
    </row>
    <row r="32" spans="1:11" x14ac:dyDescent="0.2">
      <c r="K32" s="9" t="s">
        <v>57</v>
      </c>
    </row>
    <row r="33" spans="7:11" x14ac:dyDescent="0.2">
      <c r="G33" s="44"/>
      <c r="K33" s="9" t="s">
        <v>59</v>
      </c>
    </row>
    <row r="34" spans="7:11" x14ac:dyDescent="0.2">
      <c r="K34" s="9" t="s">
        <v>61</v>
      </c>
    </row>
    <row r="35" spans="7:11" x14ac:dyDescent="0.2">
      <c r="K35" s="9" t="s">
        <v>115</v>
      </c>
    </row>
  </sheetData>
  <sheetProtection algorithmName="SHA-512" hashValue="5nKxXuHezCwHFFPr/4I/5c8X+N4+DasKCof363tMjihgsCrlf+3xfzxc26I8uJB8AjoH9XIWtJyWolNrh5/30w==" saltValue="/qnpbbz+bWYtBjW4SONTKg==" spinCount="100000" sheet="1" objects="1" scenarios="1" selectLockedCells="1"/>
  <pageMargins left="0" right="0" top="0.74803149606299213" bottom="0" header="0.31496062992125984"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showGridLines="0" topLeftCell="A28" workbookViewId="0">
      <selection activeCell="A53" sqref="A53"/>
    </sheetView>
  </sheetViews>
  <sheetFormatPr defaultColWidth="125.83203125" defaultRowHeight="11.25" x14ac:dyDescent="0.2"/>
  <cols>
    <col min="1" max="1" width="153.5" style="14" customWidth="1"/>
    <col min="2" max="16384" width="125.83203125" style="14"/>
  </cols>
  <sheetData>
    <row r="1" spans="1:1" x14ac:dyDescent="0.2">
      <c r="A1" s="18" t="str">
        <f>'Mov. Materiais'!$L$1</f>
        <v>Português</v>
      </c>
    </row>
    <row r="2" spans="1:1" s="34" customFormat="1" ht="12" x14ac:dyDescent="0.2">
      <c r="A2" s="19"/>
    </row>
    <row r="3" spans="1:1" ht="22.5" x14ac:dyDescent="0.2">
      <c r="A3" s="16" t="str">
        <f>IF($A$1="Português",A4,(IF($A$1="English",A5,(IF($A$1="Español",A6,(IF($A$1="Français",A7)))))))</f>
        <v>Requisições durante a montagem e realização tem um agravamento de 30% e está sujeita à disponibilidade do produto. A desistência de serviços 
solicitados só poderá ser feita até ao 4º dia antes do período de montagem, a partir desta data não haverá lugar à devolução do valor pago.</v>
      </c>
    </row>
    <row r="4" spans="1:1" ht="22.5" x14ac:dyDescent="0.2">
      <c r="A4" s="30" t="s">
        <v>159</v>
      </c>
    </row>
    <row r="5" spans="1:1" ht="22.5" x14ac:dyDescent="0.2">
      <c r="A5" s="31" t="s">
        <v>160</v>
      </c>
    </row>
    <row r="6" spans="1:1" ht="22.5" x14ac:dyDescent="0.2">
      <c r="A6" s="32" t="s">
        <v>144</v>
      </c>
    </row>
    <row r="7" spans="1:1" ht="22.5" x14ac:dyDescent="0.2">
      <c r="A7" s="33" t="s">
        <v>145</v>
      </c>
    </row>
    <row r="8" spans="1:1" x14ac:dyDescent="0.2">
      <c r="A8" s="16" t="str">
        <f>IF($A$1="Português",A9,(IF($A$1="English",A10,(IF($A$1="Español",A11,(IF($A$1="Français",A12)))))))</f>
        <v>Aluguer de Grua: Serviço a Orçamentar, mediante a apresentação da seguinte informação:</v>
      </c>
    </row>
    <row r="9" spans="1:1" x14ac:dyDescent="0.2">
      <c r="A9" s="14" t="s">
        <v>62</v>
      </c>
    </row>
    <row r="10" spans="1:1" x14ac:dyDescent="0.2">
      <c r="A10" s="20" t="s">
        <v>63</v>
      </c>
    </row>
    <row r="11" spans="1:1" x14ac:dyDescent="0.2">
      <c r="A11" s="14" t="s">
        <v>64</v>
      </c>
    </row>
    <row r="12" spans="1:1" x14ac:dyDescent="0.2">
      <c r="A12" s="21" t="s">
        <v>99</v>
      </c>
    </row>
    <row r="13" spans="1:1" x14ac:dyDescent="0.2">
      <c r="A13" s="16" t="str">
        <f>IF($A$1="Português",A14,(IF($A$1="English",A15,(IF($A$1="Español",A16,(IF($A$1="Français",A17)))))))</f>
        <v>Tipo de equipamento a transportar:</v>
      </c>
    </row>
    <row r="14" spans="1:1" x14ac:dyDescent="0.2">
      <c r="A14" s="14" t="s">
        <v>65</v>
      </c>
    </row>
    <row r="15" spans="1:1" x14ac:dyDescent="0.2">
      <c r="A15" s="20" t="s">
        <v>66</v>
      </c>
    </row>
    <row r="16" spans="1:1" x14ac:dyDescent="0.2">
      <c r="A16" s="14" t="s">
        <v>67</v>
      </c>
    </row>
    <row r="17" spans="1:1" x14ac:dyDescent="0.2">
      <c r="A17" s="21" t="s">
        <v>100</v>
      </c>
    </row>
    <row r="18" spans="1:1" x14ac:dyDescent="0.2">
      <c r="A18" s="16" t="str">
        <f>IF($A$1="Português",A19,(IF($A$1="English",A20,(IF($A$1="Español",A21,(IF($A$1="Français",A22)))))))</f>
        <v>Outras necessidades de equipamento específico, para além da grua e respectivo operador</v>
      </c>
    </row>
    <row r="19" spans="1:1" x14ac:dyDescent="0.2">
      <c r="A19" s="14" t="s">
        <v>68</v>
      </c>
    </row>
    <row r="20" spans="1:1" x14ac:dyDescent="0.2">
      <c r="A20" s="22" t="s">
        <v>69</v>
      </c>
    </row>
    <row r="21" spans="1:1" x14ac:dyDescent="0.2">
      <c r="A21" s="14" t="s">
        <v>70</v>
      </c>
    </row>
    <row r="22" spans="1:1" x14ac:dyDescent="0.2">
      <c r="A22" s="21" t="s">
        <v>101</v>
      </c>
    </row>
    <row r="23" spans="1:1" ht="33.75" x14ac:dyDescent="0.2">
      <c r="A23" s="16" t="str">
        <f>IF($A$1="Português",A24,(IF($A$1="English",A25,(IF($A$1="Español",A26,(IF($A$1="Français",A27)))))))</f>
        <v>CONDIÇÕES COMERCIAIS DE ALUGUER DE EMPILHADORES
Período minímo de cada contratação 1 hora.
A partir da 1ª hora, o tempo disponível poderá ser usado em fracções mínimas de 30 minutos.</v>
      </c>
    </row>
    <row r="24" spans="1:1" ht="33.75" x14ac:dyDescent="0.2">
      <c r="A24" s="23" t="s">
        <v>134</v>
      </c>
    </row>
    <row r="25" spans="1:1" ht="33.75" x14ac:dyDescent="0.2">
      <c r="A25" s="24" t="s">
        <v>135</v>
      </c>
    </row>
    <row r="26" spans="1:1" ht="33.75" x14ac:dyDescent="0.2">
      <c r="A26" s="23" t="s">
        <v>136</v>
      </c>
    </row>
    <row r="27" spans="1:1" ht="33.75" x14ac:dyDescent="0.2">
      <c r="A27" s="25" t="s">
        <v>137</v>
      </c>
    </row>
    <row r="28" spans="1:1" x14ac:dyDescent="0.2">
      <c r="A28" s="16" t="str">
        <f>IF($A$1="Português",A29,(IF($A$1="English",A30,(IF($A$1="Español",A31,(IF($A$1="Français",A32)))))))</f>
        <v>Movimentações de carga de peso superior a 2.500 Kg serão orçamentadas de acordo com as necessidades.</v>
      </c>
    </row>
    <row r="29" spans="1:1" x14ac:dyDescent="0.2">
      <c r="A29" s="14" t="s">
        <v>125</v>
      </c>
    </row>
    <row r="30" spans="1:1" x14ac:dyDescent="0.2">
      <c r="A30" s="22" t="s">
        <v>128</v>
      </c>
    </row>
    <row r="31" spans="1:1" x14ac:dyDescent="0.2">
      <c r="A31" s="23" t="s">
        <v>126</v>
      </c>
    </row>
    <row r="32" spans="1:1" x14ac:dyDescent="0.2">
      <c r="A32" s="25" t="s">
        <v>127</v>
      </c>
    </row>
    <row r="33" spans="1:1" x14ac:dyDescent="0.2">
      <c r="A33" s="16" t="str">
        <f>IF($A$1="Português",A34,(IF($A$1="English",A35,(IF($A$1="Español",A36,(IF($A$1="Français",A37)))))))</f>
        <v xml:space="preserve">Preencha o quadro, esta informação é essencial para o tratamento/processamento da vossa requisição. </v>
      </c>
    </row>
    <row r="34" spans="1:1" x14ac:dyDescent="0.2">
      <c r="A34" s="26" t="s">
        <v>71</v>
      </c>
    </row>
    <row r="35" spans="1:1" x14ac:dyDescent="0.2">
      <c r="A35" s="22" t="s">
        <v>72</v>
      </c>
    </row>
    <row r="36" spans="1:1" x14ac:dyDescent="0.2">
      <c r="A36" s="14" t="s">
        <v>73</v>
      </c>
    </row>
    <row r="37" spans="1:1" x14ac:dyDescent="0.2">
      <c r="A37" s="21" t="s">
        <v>102</v>
      </c>
    </row>
    <row r="38" spans="1:1" ht="33.75" x14ac:dyDescent="0.2">
      <c r="A38" s="16" t="str">
        <f>IF($A$1="Português",A39,(IF($A$1="English",A40,(IF($A$1="Español",A41,(IF($A$1="Français",A42)))))))</f>
        <v xml:space="preserve">CONDIÇÕES COMERCIAIS DE GUARDA DE EMBALAGENS
O preço do armazenamento considera todo o período do Evento (Montagem/Realização/Desmontagem). O número de m3 que irão ser armazenados serão objecto de confirmação no local, pelo que a requisição inicial e correspondente orçamento poderá sofrer eventuais ajustamentos. </v>
      </c>
    </row>
    <row r="39" spans="1:1" ht="33.75" x14ac:dyDescent="0.2">
      <c r="A39" s="27" t="s">
        <v>130</v>
      </c>
    </row>
    <row r="40" spans="1:1" ht="33.75" x14ac:dyDescent="0.2">
      <c r="A40" s="24" t="s">
        <v>91</v>
      </c>
    </row>
    <row r="41" spans="1:1" ht="33.75" x14ac:dyDescent="0.2">
      <c r="A41" s="23" t="s">
        <v>92</v>
      </c>
    </row>
    <row r="42" spans="1:1" ht="33.75" x14ac:dyDescent="0.2">
      <c r="A42" s="25" t="s">
        <v>131</v>
      </c>
    </row>
    <row r="43" spans="1:1" x14ac:dyDescent="0.2">
      <c r="A43" s="16" t="str">
        <f>IF($A$1="Português",A44,(IF($A$1="English",A45,(IF($A$1="Español",A46,(IF($A$1="Français",A47)))))))</f>
        <v>Pagamento a favor de:   LISBOA-FEIRAS CONGRESSOS E EVENTOS   (referência)</v>
      </c>
    </row>
    <row r="44" spans="1:1" x14ac:dyDescent="0.2">
      <c r="A44" s="30" t="s">
        <v>169</v>
      </c>
    </row>
    <row r="45" spans="1:1" x14ac:dyDescent="0.2">
      <c r="A45" s="31" t="s">
        <v>170</v>
      </c>
    </row>
    <row r="46" spans="1:1" x14ac:dyDescent="0.2">
      <c r="A46" s="30" t="s">
        <v>171</v>
      </c>
    </row>
    <row r="47" spans="1:1" x14ac:dyDescent="0.2">
      <c r="A47" s="99" t="s">
        <v>172</v>
      </c>
    </row>
  </sheetData>
  <sheetProtection algorithmName="SHA-512" hashValue="zUydlbXyAVXqUpta2IuB0SMRde6sSCIALZ34aahK+apP0yR/H2S3TFGI/DSOu6SIUmDTnjo9galTVZSK+ccrwQ==" saltValue="gbQHr6Dq2DLv2gPy8qOnVA=="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Mov. Materiais</vt:lpstr>
      <vt:lpstr>T1</vt:lpstr>
      <vt:lpstr>T2</vt:lpstr>
      <vt:lpstr>'Mov. Materiais'!Print_Area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2018-11-06T10:16:18Z</cp:lastPrinted>
  <dcterms:created xsi:type="dcterms:W3CDTF">2013-09-17T11:02:11Z</dcterms:created>
  <dcterms:modified xsi:type="dcterms:W3CDTF">2019-01-25T17:34:21Z</dcterms:modified>
</cp:coreProperties>
</file>